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nardosd\AppData\Roaming\OpenText\OTEdit\EC_dms\c240142914\"/>
    </mc:Choice>
  </mc:AlternateContent>
  <xr:revisionPtr revIDLastSave="0" documentId="8_{E5C101F8-90EA-463A-99C4-804725CF3381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lists" sheetId="3" r:id="rId1"/>
    <sheet name="Budget Maintenance Work" sheetId="4" r:id="rId2"/>
  </sheets>
  <externalReferences>
    <externalReference r:id="rId3"/>
    <externalReference r:id="rId4"/>
  </externalReferences>
  <definedNames>
    <definedName name="ADLDatum" localSheetId="1">#REF!</definedName>
    <definedName name="ADLDatum">#REF!</definedName>
    <definedName name="BerBetrag" localSheetId="1">#REF!</definedName>
    <definedName name="BerBetrag">#REF!</definedName>
    <definedName name="BerDatum" localSheetId="1">#REF!</definedName>
    <definedName name="BerDatum">#REF!</definedName>
    <definedName name="BerMenge" localSheetId="1">#REF!</definedName>
    <definedName name="BerMenge">#REF!</definedName>
    <definedName name="gagaRG" localSheetId="1">'[1]1.2.1 - 1.2.4'!#REF!</definedName>
    <definedName name="gagaRG">'[2]1.2.1 - 1.2.4'!#REF!</definedName>
    <definedName name="GIZSDR">#REF!</definedName>
    <definedName name="_xlnm.Print_Area" localSheetId="1">'Budget Maintenance Work'!$B$3:$O$68</definedName>
    <definedName name="_xlnm.Print_Titles" localSheetId="1">'Budget Maintenance Work'!$2:$7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2" i="4" l="1"/>
  <c r="O65" i="4"/>
  <c r="K42" i="4"/>
  <c r="G41" i="4" l="1"/>
  <c r="H41" i="4" s="1"/>
  <c r="H16" i="4"/>
  <c r="H44" i="4"/>
  <c r="L66" i="4"/>
  <c r="M65" i="4"/>
  <c r="K64" i="4"/>
  <c r="K63" i="4"/>
  <c r="K62" i="4"/>
  <c r="K61" i="4"/>
  <c r="K60" i="4"/>
  <c r="K57" i="4"/>
  <c r="K56" i="4"/>
  <c r="K55" i="4"/>
  <c r="K53" i="4"/>
  <c r="K51" i="4"/>
  <c r="K50" i="4"/>
  <c r="K49" i="4"/>
  <c r="K48" i="4"/>
  <c r="K47" i="4"/>
  <c r="M36" i="4"/>
  <c r="K36" i="4"/>
  <c r="O36" i="4" s="1"/>
  <c r="K35" i="4"/>
  <c r="K34" i="4"/>
  <c r="O34" i="4" s="1"/>
  <c r="K33" i="4"/>
  <c r="M32" i="4"/>
  <c r="K32" i="4"/>
  <c r="O32" i="4" s="1"/>
  <c r="K31" i="4"/>
  <c r="M30" i="4"/>
  <c r="K30" i="4"/>
  <c r="O30" i="4" s="1"/>
  <c r="K29" i="4"/>
  <c r="K28" i="4"/>
  <c r="O28" i="4" s="1"/>
  <c r="K27" i="4"/>
  <c r="M26" i="4"/>
  <c r="K26" i="4"/>
  <c r="O26" i="4" s="1"/>
  <c r="K25" i="4"/>
  <c r="M24" i="4"/>
  <c r="K24" i="4"/>
  <c r="O24" i="4" s="1"/>
  <c r="K23" i="4"/>
  <c r="K22" i="4"/>
  <c r="O22" i="4" s="1"/>
  <c r="G16" i="4"/>
  <c r="F16" i="4"/>
  <c r="G42" i="4" s="1"/>
  <c r="H42" i="4" s="1"/>
  <c r="M42" i="4" s="1"/>
  <c r="M61" i="4" l="1"/>
  <c r="O61" i="4"/>
  <c r="M28" i="4"/>
  <c r="M50" i="4"/>
  <c r="O50" i="4"/>
  <c r="M62" i="4"/>
  <c r="O62" i="4"/>
  <c r="M23" i="4"/>
  <c r="O23" i="4"/>
  <c r="M29" i="4"/>
  <c r="O29" i="4"/>
  <c r="M34" i="4"/>
  <c r="M51" i="4"/>
  <c r="O51" i="4"/>
  <c r="M63" i="4"/>
  <c r="O63" i="4"/>
  <c r="M27" i="4"/>
  <c r="O27" i="4"/>
  <c r="M48" i="4"/>
  <c r="O48" i="4"/>
  <c r="M49" i="4"/>
  <c r="O49" i="4"/>
  <c r="M35" i="4"/>
  <c r="O35" i="4"/>
  <c r="M53" i="4"/>
  <c r="O53" i="4"/>
  <c r="M64" i="4"/>
  <c r="O64" i="4"/>
  <c r="M33" i="4"/>
  <c r="O33" i="4"/>
  <c r="M25" i="4"/>
  <c r="O25" i="4"/>
  <c r="M55" i="4"/>
  <c r="O55" i="4"/>
  <c r="M31" i="4"/>
  <c r="O31" i="4"/>
  <c r="M56" i="4"/>
  <c r="O56" i="4"/>
  <c r="M22" i="4"/>
  <c r="M47" i="4"/>
  <c r="O47" i="4"/>
  <c r="M57" i="4"/>
  <c r="O57" i="4"/>
  <c r="K44" i="4"/>
  <c r="O44" i="4" s="1"/>
  <c r="K41" i="4"/>
  <c r="O41" i="4" s="1"/>
  <c r="M60" i="4"/>
  <c r="O60" i="4"/>
  <c r="G43" i="4"/>
  <c r="H43" i="4" s="1"/>
  <c r="K43" i="4" s="1"/>
  <c r="M43" i="4" s="1"/>
  <c r="G40" i="4"/>
  <c r="H40" i="4" s="1"/>
  <c r="K40" i="4" s="1"/>
  <c r="M41" i="4" l="1"/>
  <c r="M44" i="4"/>
  <c r="O43" i="4"/>
  <c r="M40" i="4"/>
  <c r="M68" i="4" l="1"/>
  <c r="O40" i="4"/>
  <c r="K68" i="4"/>
</calcChain>
</file>

<file path=xl/sharedStrings.xml><?xml version="1.0" encoding="utf-8"?>
<sst xmlns="http://schemas.openxmlformats.org/spreadsheetml/2006/main" count="109" uniqueCount="85">
  <si>
    <t>ETB</t>
  </si>
  <si>
    <t>EUR</t>
  </si>
  <si>
    <t>unit</t>
  </si>
  <si>
    <t>working days</t>
  </si>
  <si>
    <t>daily labour general</t>
  </si>
  <si>
    <t>water</t>
  </si>
  <si>
    <t>fuel IZUZU and SINO truck</t>
  </si>
  <si>
    <t>SINO truck rental</t>
  </si>
  <si>
    <t>IZUZU truck rental</t>
  </si>
  <si>
    <t>current exchange rate ETB to EUR</t>
  </si>
  <si>
    <t>birr per unit</t>
  </si>
  <si>
    <t xml:space="preserve">Place: </t>
  </si>
  <si>
    <t xml:space="preserve">Code of WSW: </t>
  </si>
  <si>
    <t xml:space="preserve">Sum of costs: </t>
  </si>
  <si>
    <t>Daily Labour</t>
  </si>
  <si>
    <t>Foremen</t>
  </si>
  <si>
    <t>Guards</t>
  </si>
  <si>
    <t>Watering women</t>
  </si>
  <si>
    <t>Loading and unloading stone</t>
  </si>
  <si>
    <t>Loading and unloading sand</t>
  </si>
  <si>
    <t>Site preparation / site clearing</t>
  </si>
  <si>
    <t>Site preparation / excavation</t>
  </si>
  <si>
    <t>Site preparation / backfill</t>
  </si>
  <si>
    <t>Service contracts</t>
  </si>
  <si>
    <t>Procurement</t>
  </si>
  <si>
    <t>Masons</t>
  </si>
  <si>
    <t>Um Blattschutz aufzuheben, bitte 'SDR' eingeben als Passwort</t>
  </si>
  <si>
    <t xml:space="preserve">SDR PN: </t>
  </si>
  <si>
    <t>SDR-EKF 12.9761.3-001.00</t>
  </si>
  <si>
    <t>SDR-SR (DEZA) 12.9761.3-003.00</t>
  </si>
  <si>
    <t>CDSDR 14.2009.0-001.00</t>
  </si>
  <si>
    <t>SDR-TREE 16.0116.0-001.00</t>
  </si>
  <si>
    <t>SDR-IFTAR 16.0123.6-001.00</t>
  </si>
  <si>
    <t>SDR-ASRP 14.0156.1-006.00</t>
  </si>
  <si>
    <t>SDR-SCIDA II 15.2058.4-003.00</t>
  </si>
  <si>
    <t>Maintenance Work</t>
  </si>
  <si>
    <t>Budget Calculation</t>
  </si>
  <si>
    <t>Yallo Woreda</t>
  </si>
  <si>
    <t>Ya4W-010</t>
  </si>
  <si>
    <t>description of maintenance to be executed:</t>
  </si>
  <si>
    <t xml:space="preserve">Responsible engeneer for site supervision: </t>
  </si>
  <si>
    <t>Mohammed Awol</t>
  </si>
  <si>
    <t>Musa Abubeker</t>
  </si>
  <si>
    <t>Hayat Shemsedin</t>
  </si>
  <si>
    <t>Mekdes Hailemichael</t>
  </si>
  <si>
    <t>OTHER</t>
  </si>
  <si>
    <t>Engeneers</t>
  </si>
  <si>
    <t>total</t>
  </si>
  <si>
    <t>Expenditure planning info</t>
  </si>
  <si>
    <t>downstream erosion</t>
  </si>
  <si>
    <t xml:space="preserve">in stock </t>
  </si>
  <si>
    <t>to be procured</t>
  </si>
  <si>
    <t>unit type</t>
  </si>
  <si>
    <t>day</t>
  </si>
  <si>
    <t>m³</t>
  </si>
  <si>
    <t>unit for labour payment</t>
  </si>
  <si>
    <t>EST Excavation work in m³</t>
  </si>
  <si>
    <t>Facilitator</t>
  </si>
  <si>
    <t>wooeden sticks</t>
  </si>
  <si>
    <t>Handtools</t>
  </si>
  <si>
    <t>barilla</t>
  </si>
  <si>
    <t>handtools</t>
  </si>
  <si>
    <t>Shovel</t>
  </si>
  <si>
    <t>hammer</t>
  </si>
  <si>
    <t>spray</t>
  </si>
  <si>
    <t>pick axe</t>
  </si>
  <si>
    <t>stone</t>
  </si>
  <si>
    <t>sand</t>
  </si>
  <si>
    <t>liter</t>
  </si>
  <si>
    <t>Handtools
(please select)</t>
  </si>
  <si>
    <t>EST. Masonry work in m³</t>
  </si>
  <si>
    <t>vehicle</t>
  </si>
  <si>
    <t>cement for masonary</t>
  </si>
  <si>
    <t>cement for plastering</t>
  </si>
  <si>
    <t>unit constructed</t>
  </si>
  <si>
    <t>unit per m³ needed</t>
  </si>
  <si>
    <t>material needed for construction</t>
  </si>
  <si>
    <t>EST plastering work in m²</t>
  </si>
  <si>
    <t>Woredas</t>
  </si>
  <si>
    <t>Gulina Woreda</t>
  </si>
  <si>
    <t>Ewa Woreda</t>
  </si>
  <si>
    <t>Auwra Woreda</t>
  </si>
  <si>
    <t>Chifra Woreda</t>
  </si>
  <si>
    <t>Kori Woreda</t>
  </si>
  <si>
    <t>Teru Woreda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</si>
</sst>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\ [$ETB]_-;\-* #,##0.00\ [$ETB]_-;_-* &quot;-&quot;??\ [$ETB]_-;_-@_-"/>
    <numFmt numFmtId="167" formatCode="_-&quot;฿&quot;* #,##0.00_-;\-&quot;฿&quot;* #,##0.00_-;_-&quot;฿&quot;* &quot;-&quot;??_-;_-@_-"/>
    <numFmt numFmtId="168" formatCode="_-* #,##0\ _€_-;\-* #,##0\ _€_-;_-* &quot;-&quot;??\ _€_-;_-@_-"/>
    <numFmt numFmtId="169" formatCode="_-* #,##0.00\ [$m³]_-;\-* #,##0.00\ [$m³]_-;_-* &quot;-&quot;??\ [$m³]_-;_-@_-"/>
    <numFmt numFmtId="170" formatCode="_-* #,##0.00\ [$qt]_-;\-* #,##0.00\ [$qt]_-;_-* &quot;-&quot;??\ [$qt]_-;_-@_-"/>
    <numFmt numFmtId="171" formatCode="_-* #,##0.00\ [$m²]_-;\-* #,##0.00\ [$m²]_-;_-* &quot;-&quot;??\ [$m²]_-;_-@_-"/>
  </numFmts>
  <fonts count="1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9"/>
      <color indexed="12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  <scheme val="minor"/>
    </font>
    <font>
      <b/>
      <sz val="20"/>
      <name val="Arial"/>
      <family val="2"/>
    </font>
    <font>
      <sz val="10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0"/>
      <name val="Arial"/>
      <family val="2"/>
    </font>
    <font>
      <sz val="12"/>
      <color rgb="FFFF0000"/>
      <name val="Arial"/>
      <family val="2"/>
    </font>
    <font>
      <sz val="10"/>
      <color theme="8" tint="-0.249977111117893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Trellis">
        <fgColor theme="0" tint="-0.149967955565050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1">
    <xf numFmtId="0" fontId="0" fillId="0" borderId="0"/>
    <xf numFmtId="165" fontId="1" fillId="0" borderId="0" applyFont="0" applyFill="0" applyBorder="0" applyAlignment="0" applyProtection="0"/>
    <xf numFmtId="0" fontId="11" fillId="2" borderId="1" applyNumberFormat="0" applyAlignment="0">
      <protection locked="0"/>
    </xf>
    <xf numFmtId="0" fontId="2" fillId="0" borderId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1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15" fillId="0" borderId="0" xfId="18" applyFont="1"/>
    <xf numFmtId="0" fontId="16" fillId="0" borderId="0" xfId="19"/>
    <xf numFmtId="0" fontId="4" fillId="0" borderId="0" xfId="19" applyFont="1"/>
    <xf numFmtId="0" fontId="3" fillId="0" borderId="0" xfId="19" applyFont="1"/>
    <xf numFmtId="168" fontId="3" fillId="7" borderId="1" xfId="1" applyNumberFormat="1" applyFont="1" applyFill="1" applyBorder="1" applyAlignment="1" applyProtection="1">
      <alignment vertical="top"/>
      <protection locked="0"/>
    </xf>
    <xf numFmtId="169" fontId="3" fillId="7" borderId="1" xfId="1" applyNumberFormat="1" applyFont="1" applyFill="1" applyBorder="1" applyAlignment="1" applyProtection="1">
      <alignment horizontal="left" vertical="top"/>
      <protection locked="0"/>
    </xf>
    <xf numFmtId="0" fontId="13" fillId="0" borderId="0" xfId="0" applyFont="1"/>
    <xf numFmtId="168" fontId="3" fillId="7" borderId="8" xfId="1" applyNumberFormat="1" applyFont="1" applyFill="1" applyBorder="1" applyAlignment="1" applyProtection="1">
      <alignment vertical="top"/>
      <protection locked="0"/>
    </xf>
    <xf numFmtId="169" fontId="3" fillId="7" borderId="8" xfId="1" applyNumberFormat="1" applyFont="1" applyFill="1" applyBorder="1" applyAlignment="1" applyProtection="1">
      <alignment horizontal="left" vertical="top"/>
      <protection locked="0"/>
    </xf>
    <xf numFmtId="169" fontId="4" fillId="7" borderId="7" xfId="1" applyNumberFormat="1" applyFont="1" applyFill="1" applyBorder="1" applyAlignment="1" applyProtection="1">
      <alignment horizontal="left" vertical="top"/>
      <protection locked="0"/>
    </xf>
    <xf numFmtId="168" fontId="4" fillId="7" borderId="7" xfId="1" applyNumberFormat="1" applyFont="1" applyFill="1" applyBorder="1" applyAlignment="1" applyProtection="1">
      <alignment horizontal="right" vertical="top"/>
      <protection locked="0"/>
    </xf>
    <xf numFmtId="168" fontId="11" fillId="7" borderId="4" xfId="1" applyNumberFormat="1" applyFont="1" applyFill="1" applyBorder="1" applyAlignment="1" applyProtection="1">
      <alignment horizontal="center" vertical="top"/>
      <protection locked="0"/>
    </xf>
    <xf numFmtId="168" fontId="11" fillId="7" borderId="6" xfId="1" applyNumberFormat="1" applyFont="1" applyFill="1" applyBorder="1" applyAlignment="1" applyProtection="1">
      <alignment horizontal="center" vertical="top"/>
      <protection locked="0"/>
    </xf>
    <xf numFmtId="0" fontId="3" fillId="0" borderId="0" xfId="19" applyFont="1" applyFill="1"/>
    <xf numFmtId="170" fontId="3" fillId="7" borderId="1" xfId="1" applyNumberFormat="1" applyFont="1" applyFill="1" applyBorder="1" applyAlignment="1" applyProtection="1">
      <alignment horizontal="left" vertical="top"/>
      <protection locked="0"/>
    </xf>
    <xf numFmtId="170" fontId="3" fillId="0" borderId="1" xfId="1" applyNumberFormat="1" applyFont="1" applyFill="1" applyBorder="1" applyAlignment="1" applyProtection="1">
      <alignment horizontal="left" vertical="top"/>
    </xf>
    <xf numFmtId="0" fontId="12" fillId="0" borderId="0" xfId="3" applyFont="1" applyAlignment="1" applyProtection="1">
      <alignment vertical="top"/>
    </xf>
    <xf numFmtId="0" fontId="3" fillId="0" borderId="0" xfId="3" applyFont="1" applyAlignment="1" applyProtection="1">
      <alignment vertical="top"/>
    </xf>
    <xf numFmtId="166" fontId="3" fillId="0" borderId="0" xfId="3" applyNumberFormat="1" applyFont="1" applyAlignment="1" applyProtection="1">
      <alignment vertical="top"/>
    </xf>
    <xf numFmtId="0" fontId="4" fillId="0" borderId="0" xfId="3" applyFont="1" applyAlignment="1" applyProtection="1">
      <alignment horizontal="right" vertical="center"/>
    </xf>
    <xf numFmtId="166" fontId="3" fillId="0" borderId="0" xfId="20" applyNumberFormat="1" applyFont="1" applyAlignment="1" applyProtection="1">
      <alignment vertical="top"/>
    </xf>
    <xf numFmtId="165" fontId="3" fillId="0" borderId="0" xfId="1" applyFont="1" applyAlignment="1" applyProtection="1">
      <alignment vertical="top"/>
    </xf>
    <xf numFmtId="164" fontId="7" fillId="0" borderId="0" xfId="4" applyFont="1" applyAlignment="1" applyProtection="1">
      <alignment vertical="top"/>
    </xf>
    <xf numFmtId="164" fontId="3" fillId="0" borderId="0" xfId="4" applyFont="1" applyAlignment="1" applyProtection="1">
      <alignment vertical="top"/>
    </xf>
    <xf numFmtId="0" fontId="5" fillId="0" borderId="0" xfId="3" applyFont="1" applyAlignment="1" applyProtection="1">
      <alignment vertical="top"/>
    </xf>
    <xf numFmtId="0" fontId="10" fillId="0" borderId="0" xfId="3" applyFont="1" applyAlignment="1" applyProtection="1">
      <alignment vertical="top"/>
    </xf>
    <xf numFmtId="0" fontId="4" fillId="0" borderId="0" xfId="3" applyFont="1" applyAlignment="1" applyProtection="1">
      <alignment horizontal="right" vertical="top"/>
    </xf>
    <xf numFmtId="0" fontId="10" fillId="6" borderId="0" xfId="3" applyFont="1" applyFill="1" applyAlignment="1" applyProtection="1">
      <alignment vertical="center"/>
    </xf>
    <xf numFmtId="0" fontId="5" fillId="6" borderId="0" xfId="3" applyFont="1" applyFill="1" applyAlignment="1" applyProtection="1">
      <alignment vertical="center"/>
    </xf>
    <xf numFmtId="166" fontId="5" fillId="6" borderId="0" xfId="3" applyNumberFormat="1" applyFont="1" applyFill="1" applyAlignment="1" applyProtection="1">
      <alignment horizontal="center" vertical="center"/>
    </xf>
    <xf numFmtId="0" fontId="6" fillId="6" borderId="0" xfId="3" applyFont="1" applyFill="1" applyAlignment="1" applyProtection="1">
      <alignment vertical="center"/>
    </xf>
    <xf numFmtId="165" fontId="5" fillId="6" borderId="0" xfId="1" applyFont="1" applyFill="1" applyAlignment="1" applyProtection="1">
      <alignment horizontal="center" vertical="center"/>
    </xf>
    <xf numFmtId="164" fontId="5" fillId="6" borderId="0" xfId="4" applyFont="1" applyFill="1" applyAlignment="1" applyProtection="1">
      <alignment horizontal="center" vertical="center"/>
    </xf>
    <xf numFmtId="0" fontId="3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3" fillId="0" borderId="0" xfId="3" applyFont="1" applyAlignment="1" applyProtection="1">
      <alignment horizontal="center" vertical="top"/>
    </xf>
    <xf numFmtId="0" fontId="4" fillId="0" borderId="0" xfId="3" applyFont="1" applyAlignment="1" applyProtection="1">
      <alignment horizontal="center" vertical="top" wrapText="1"/>
    </xf>
    <xf numFmtId="168" fontId="4" fillId="0" borderId="0" xfId="1" applyNumberFormat="1" applyFont="1" applyAlignment="1" applyProtection="1">
      <alignment horizontal="right" vertical="top"/>
    </xf>
    <xf numFmtId="166" fontId="13" fillId="0" borderId="0" xfId="20" applyNumberFormat="1" applyFont="1" applyProtection="1"/>
    <xf numFmtId="165" fontId="4" fillId="0" borderId="0" xfId="1" applyFont="1" applyAlignment="1" applyProtection="1">
      <alignment vertical="top"/>
    </xf>
    <xf numFmtId="165" fontId="13" fillId="0" borderId="0" xfId="1" applyFont="1" applyAlignment="1" applyProtection="1">
      <alignment vertical="center"/>
    </xf>
    <xf numFmtId="165" fontId="11" fillId="7" borderId="1" xfId="1" applyFont="1" applyFill="1" applyBorder="1" applyAlignment="1" applyProtection="1">
      <alignment vertical="center"/>
    </xf>
    <xf numFmtId="164" fontId="4" fillId="0" borderId="0" xfId="4" applyFont="1" applyAlignment="1" applyProtection="1">
      <alignment vertical="top"/>
    </xf>
    <xf numFmtId="0" fontId="4" fillId="0" borderId="0" xfId="3" applyFont="1" applyAlignment="1" applyProtection="1">
      <alignment horizontal="right" vertical="top" wrapText="1"/>
    </xf>
    <xf numFmtId="168" fontId="3" fillId="0" borderId="0" xfId="1" applyNumberFormat="1" applyFont="1" applyAlignment="1" applyProtection="1">
      <alignment horizontal="center" vertical="top"/>
    </xf>
    <xf numFmtId="0" fontId="4" fillId="3" borderId="0" xfId="3" applyFont="1" applyFill="1" applyAlignment="1" applyProtection="1">
      <alignment vertical="top"/>
    </xf>
    <xf numFmtId="166" fontId="4" fillId="3" borderId="0" xfId="3" applyNumberFormat="1" applyFont="1" applyFill="1" applyAlignment="1" applyProtection="1">
      <alignment vertical="top"/>
    </xf>
    <xf numFmtId="168" fontId="3" fillId="3" borderId="0" xfId="1" applyNumberFormat="1" applyFont="1" applyFill="1" applyAlignment="1" applyProtection="1">
      <alignment horizontal="center" vertical="top"/>
    </xf>
    <xf numFmtId="165" fontId="4" fillId="3" borderId="0" xfId="1" applyFont="1" applyFill="1" applyAlignment="1" applyProtection="1">
      <alignment horizontal="center" vertical="top"/>
    </xf>
    <xf numFmtId="164" fontId="4" fillId="3" borderId="0" xfId="4" applyFont="1" applyFill="1" applyAlignment="1" applyProtection="1">
      <alignment vertical="top"/>
    </xf>
    <xf numFmtId="0" fontId="3" fillId="0" borderId="3" xfId="3" applyFont="1" applyBorder="1" applyAlignment="1" applyProtection="1">
      <alignment horizontal="right" vertical="top"/>
    </xf>
    <xf numFmtId="166" fontId="3" fillId="0" borderId="3" xfId="3" applyNumberFormat="1" applyFont="1" applyBorder="1" applyAlignment="1" applyProtection="1">
      <alignment vertical="top"/>
    </xf>
    <xf numFmtId="165" fontId="3" fillId="0" borderId="3" xfId="1" applyFont="1" applyBorder="1" applyAlignment="1" applyProtection="1">
      <alignment vertical="top"/>
    </xf>
    <xf numFmtId="164" fontId="3" fillId="5" borderId="3" xfId="4" applyFont="1" applyFill="1" applyBorder="1" applyAlignment="1" applyProtection="1">
      <alignment vertical="top"/>
    </xf>
    <xf numFmtId="0" fontId="17" fillId="0" borderId="0" xfId="3" applyFont="1" applyAlignment="1" applyProtection="1">
      <alignment vertical="top"/>
    </xf>
    <xf numFmtId="0" fontId="3" fillId="0" borderId="5" xfId="3" applyFont="1" applyBorder="1" applyAlignment="1" applyProtection="1">
      <alignment horizontal="right" vertical="top"/>
    </xf>
    <xf numFmtId="166" fontId="3" fillId="0" borderId="5" xfId="3" applyNumberFormat="1" applyFont="1" applyBorder="1" applyAlignment="1" applyProtection="1">
      <alignment vertical="top"/>
    </xf>
    <xf numFmtId="165" fontId="3" fillId="0" borderId="5" xfId="1" applyFont="1" applyBorder="1" applyAlignment="1" applyProtection="1">
      <alignment vertical="top"/>
    </xf>
    <xf numFmtId="164" fontId="3" fillId="5" borderId="5" xfId="4" applyFont="1" applyFill="1" applyBorder="1" applyAlignment="1" applyProtection="1">
      <alignment vertical="top"/>
    </xf>
    <xf numFmtId="0" fontId="3" fillId="0" borderId="0" xfId="3" applyFont="1" applyAlignment="1" applyProtection="1">
      <alignment horizontal="right" vertical="top"/>
    </xf>
    <xf numFmtId="168" fontId="3" fillId="3" borderId="0" xfId="1" applyNumberFormat="1" applyFont="1" applyFill="1" applyAlignment="1" applyProtection="1">
      <alignment horizontal="center" vertical="top" wrapText="1"/>
    </xf>
    <xf numFmtId="169" fontId="3" fillId="0" borderId="1" xfId="1" applyNumberFormat="1" applyFont="1" applyFill="1" applyBorder="1" applyAlignment="1" applyProtection="1">
      <alignment horizontal="left" vertical="top"/>
    </xf>
    <xf numFmtId="165" fontId="3" fillId="0" borderId="3" xfId="1" applyFont="1" applyBorder="1" applyAlignment="1" applyProtection="1">
      <alignment horizontal="center" vertical="top"/>
    </xf>
    <xf numFmtId="171" fontId="3" fillId="0" borderId="1" xfId="1" applyNumberFormat="1" applyFont="1" applyFill="1" applyBorder="1" applyAlignment="1" applyProtection="1">
      <alignment horizontal="left" vertical="top"/>
    </xf>
    <xf numFmtId="165" fontId="3" fillId="0" borderId="1" xfId="1" applyFont="1" applyFill="1" applyBorder="1" applyAlignment="1" applyProtection="1">
      <alignment horizontal="left" vertical="top"/>
    </xf>
    <xf numFmtId="170" fontId="3" fillId="0" borderId="1" xfId="1" applyNumberFormat="1" applyFont="1" applyFill="1" applyBorder="1" applyAlignment="1" applyProtection="1">
      <alignment horizontal="center" vertical="top"/>
    </xf>
    <xf numFmtId="0" fontId="5" fillId="4" borderId="2" xfId="3" applyFont="1" applyFill="1" applyBorder="1" applyAlignment="1" applyProtection="1">
      <alignment horizontal="center" vertical="top"/>
    </xf>
    <xf numFmtId="166" fontId="5" fillId="4" borderId="2" xfId="3" applyNumberFormat="1" applyFont="1" applyFill="1" applyBorder="1" applyAlignment="1" applyProtection="1">
      <alignment horizontal="center" vertical="top"/>
    </xf>
    <xf numFmtId="165" fontId="5" fillId="4" borderId="2" xfId="1" applyFont="1" applyFill="1" applyBorder="1" applyAlignment="1" applyProtection="1">
      <alignment horizontal="center" vertical="top"/>
    </xf>
    <xf numFmtId="164" fontId="5" fillId="4" borderId="0" xfId="4" applyFont="1" applyFill="1" applyBorder="1" applyAlignment="1" applyProtection="1">
      <alignment horizontal="center" vertical="top"/>
    </xf>
    <xf numFmtId="0" fontId="11" fillId="7" borderId="6" xfId="2" applyFill="1" applyBorder="1" applyAlignment="1" applyProtection="1">
      <alignment horizontal="right" vertical="top"/>
      <protection locked="0"/>
    </xf>
    <xf numFmtId="164" fontId="4" fillId="0" borderId="0" xfId="4" applyFont="1" applyAlignment="1" applyProtection="1">
      <alignment vertical="top"/>
      <protection locked="0"/>
    </xf>
    <xf numFmtId="164" fontId="4" fillId="3" borderId="0" xfId="4" applyFont="1" applyFill="1" applyAlignment="1" applyProtection="1">
      <alignment vertical="top"/>
      <protection locked="0"/>
    </xf>
    <xf numFmtId="166" fontId="3" fillId="0" borderId="0" xfId="3" applyNumberFormat="1" applyFont="1" applyAlignment="1" applyProtection="1">
      <alignment vertical="top"/>
      <protection locked="0"/>
    </xf>
    <xf numFmtId="166" fontId="3" fillId="0" borderId="9" xfId="3" applyNumberFormat="1" applyFont="1" applyBorder="1" applyAlignment="1" applyProtection="1">
      <alignment vertical="top"/>
      <protection locked="0"/>
    </xf>
    <xf numFmtId="166" fontId="4" fillId="0" borderId="0" xfId="3" applyNumberFormat="1" applyFont="1" applyAlignment="1" applyProtection="1">
      <alignment vertical="top"/>
      <protection locked="0"/>
    </xf>
    <xf numFmtId="168" fontId="3" fillId="0" borderId="0" xfId="1" applyNumberFormat="1" applyFont="1" applyAlignment="1" applyProtection="1">
      <alignment horizontal="center" vertical="top"/>
      <protection locked="0"/>
    </xf>
    <xf numFmtId="166" fontId="3" fillId="0" borderId="3" xfId="3" applyNumberFormat="1" applyFont="1" applyBorder="1" applyAlignment="1" applyProtection="1">
      <alignment vertical="top"/>
      <protection locked="0"/>
    </xf>
    <xf numFmtId="166" fontId="3" fillId="0" borderId="5" xfId="3" applyNumberFormat="1" applyFont="1" applyBorder="1" applyAlignment="1" applyProtection="1">
      <alignment vertical="top"/>
      <protection locked="0"/>
    </xf>
    <xf numFmtId="164" fontId="7" fillId="0" borderId="0" xfId="4" applyFont="1" applyAlignment="1" applyProtection="1">
      <alignment horizontal="center" vertical="top"/>
    </xf>
    <xf numFmtId="164" fontId="4" fillId="3" borderId="0" xfId="4" applyFont="1" applyFill="1" applyAlignment="1" applyProtection="1">
      <alignment horizontal="center" vertical="top"/>
    </xf>
    <xf numFmtId="0" fontId="11" fillId="9" borderId="6" xfId="2" applyFill="1" applyBorder="1" applyAlignment="1" applyProtection="1">
      <alignment horizontal="right" vertical="top"/>
      <protection locked="0"/>
    </xf>
    <xf numFmtId="0" fontId="18" fillId="8" borderId="6" xfId="2" applyFont="1" applyFill="1" applyBorder="1" applyAlignment="1" applyProtection="1">
      <alignment horizontal="center" vertical="top"/>
    </xf>
    <xf numFmtId="164" fontId="4" fillId="0" borderId="0" xfId="4" applyFont="1" applyAlignment="1" applyProtection="1">
      <alignment horizontal="center" vertical="top"/>
    </xf>
    <xf numFmtId="168" fontId="3" fillId="7" borderId="13" xfId="1" applyNumberFormat="1" applyFont="1" applyFill="1" applyBorder="1" applyAlignment="1" applyProtection="1">
      <alignment horizontal="center" vertical="center"/>
    </xf>
    <xf numFmtId="168" fontId="3" fillId="7" borderId="14" xfId="1" applyNumberFormat="1" applyFont="1" applyFill="1" applyBorder="1" applyAlignment="1" applyProtection="1">
      <alignment horizontal="center" vertical="center"/>
    </xf>
    <xf numFmtId="168" fontId="3" fillId="7" borderId="11" xfId="1" applyNumberFormat="1" applyFont="1" applyFill="1" applyBorder="1" applyAlignment="1" applyProtection="1">
      <alignment horizontal="center" vertical="center"/>
    </xf>
    <xf numFmtId="168" fontId="3" fillId="7" borderId="12" xfId="1" applyNumberFormat="1" applyFont="1" applyFill="1" applyBorder="1" applyAlignment="1" applyProtection="1">
      <alignment horizontal="center" vertical="center"/>
    </xf>
    <xf numFmtId="0" fontId="4" fillId="0" borderId="10" xfId="3" applyFont="1" applyBorder="1" applyAlignment="1" applyProtection="1">
      <alignment horizontal="right" vertical="center" wrapText="1"/>
    </xf>
    <xf numFmtId="0" fontId="3" fillId="9" borderId="10" xfId="3" applyFont="1" applyFill="1" applyBorder="1" applyAlignment="1" applyProtection="1">
      <alignment horizontal="center" vertical="center" wrapText="1"/>
    </xf>
  </cellXfs>
  <cellStyles count="21">
    <cellStyle name="Comma" xfId="1" builtinId="3"/>
    <cellStyle name="Currency" xfId="20" builtinId="4"/>
    <cellStyle name="Hyperlink 2" xfId="5" xr:uid="{00000000-0005-0000-0000-000001000000}"/>
    <cellStyle name="Input" xfId="2" builtinId="20" customBuiltin="1"/>
    <cellStyle name="Komma 2" xfId="6" xr:uid="{00000000-0005-0000-0000-000003000000}"/>
    <cellStyle name="Normal" xfId="0" builtinId="0"/>
    <cellStyle name="Prozent 2" xfId="7" xr:uid="{00000000-0005-0000-0000-000004000000}"/>
    <cellStyle name="Prozent 2 2" xfId="8" xr:uid="{00000000-0005-0000-0000-000005000000}"/>
    <cellStyle name="Standard 2" xfId="9" xr:uid="{00000000-0005-0000-0000-000007000000}"/>
    <cellStyle name="Standard 2 2" xfId="10" xr:uid="{00000000-0005-0000-0000-000008000000}"/>
    <cellStyle name="Standard 2 2 2" xfId="11" xr:uid="{00000000-0005-0000-0000-000009000000}"/>
    <cellStyle name="Standard 2 3" xfId="3" xr:uid="{00000000-0005-0000-0000-00000A000000}"/>
    <cellStyle name="Standard 3" xfId="12" xr:uid="{00000000-0005-0000-0000-00000B000000}"/>
    <cellStyle name="Standard 3 2" xfId="13" xr:uid="{00000000-0005-0000-0000-00000C000000}"/>
    <cellStyle name="Standard 4" xfId="14" xr:uid="{00000000-0005-0000-0000-00000D000000}"/>
    <cellStyle name="Standard 5" xfId="15" xr:uid="{00000000-0005-0000-0000-00000E000000}"/>
    <cellStyle name="Standard 6" xfId="19" xr:uid="{00000000-0005-0000-0000-00000F000000}"/>
    <cellStyle name="Währung 2" xfId="16" xr:uid="{00000000-0005-0000-0000-000011000000}"/>
    <cellStyle name="Währung 2 2" xfId="17" xr:uid="{00000000-0005-0000-0000-000012000000}"/>
    <cellStyle name="Währung 3" xfId="4" xr:uid="{00000000-0005-0000-0000-000013000000}"/>
    <cellStyle name="Warning Text" xfId="18" builtinId="1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1429226</xdr:colOff>
      <xdr:row>2</xdr:row>
      <xdr:rowOff>31100</xdr:rowOff>
    </xdr:from>
    <xdr:to>
      <xdr:col>14</xdr:col>
      <xdr:colOff>1265333</xdr:colOff>
      <xdr:row>4</xdr:row>
      <xdr:rowOff>195376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4908" y="446736"/>
          <a:ext cx="2399198" cy="7011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LA3845/AppData/Local/Microsoft/Windows/INetCache/Content.Outlook/G2H3IUAK/Users/kauer_jel/AppData/Local/Microsoft/Windows/INetCache/Content.Outlook/267WWDAP/FALSCH%20LP0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LA3845/AppData/Local/Microsoft/Windows/INetCache/Content.Outlook/G2H3IUAK/Users/UserLA5723/Documents/2%20lokal%20ASRP%2014.0156.1-006.00/1%20Ausgabenplanung/17-11/p1401561006_Oct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Infos"/>
      <sheetName val="Checkliste"/>
      <sheetName val="Tabelle"/>
      <sheetName val="Detail-Übersicht"/>
      <sheetName val="1.1.1"/>
      <sheetName val="1.1.2"/>
      <sheetName val="1.1.3"/>
      <sheetName val="1.1.4"/>
      <sheetName val="1.1.5 + 1.1.6"/>
      <sheetName val="1.2.1 - 1.2.4"/>
      <sheetName val="1.3.1"/>
      <sheetName val="1.3.2"/>
      <sheetName val="1.3.3"/>
      <sheetName val="1.3.4"/>
      <sheetName val="2.1 - 2.3"/>
      <sheetName val="2.4 - 2.7"/>
      <sheetName val="3.1"/>
      <sheetName val="3.2.1 + 3.2.3"/>
      <sheetName val="3.2.2 + 3.2.4"/>
      <sheetName val="4.1 + 4.3 + 4.4"/>
      <sheetName val="4.2"/>
      <sheetName val="4.5"/>
      <sheetName val="5.1 + 5.2"/>
      <sheetName val="6.1 - 6.5"/>
      <sheetName val="Masons training NR"/>
      <sheetName val="NR Int. 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Infos"/>
      <sheetName val="Checkliste"/>
      <sheetName val="Tabelle"/>
      <sheetName val="Detail-Übersicht"/>
      <sheetName val="1.1.1"/>
      <sheetName val="1.1.2"/>
      <sheetName val="1.1.3"/>
      <sheetName val="1.1.4"/>
      <sheetName val="1.1.5 + 1.1.6"/>
      <sheetName val="1.2.1 - 1.2.4"/>
      <sheetName val="1.3.1"/>
      <sheetName val="1.3.2"/>
      <sheetName val="1.3.3"/>
      <sheetName val="1.3.4"/>
      <sheetName val="2.1 - 2.3"/>
      <sheetName val="2.4 - 2.7"/>
      <sheetName val="3.1"/>
      <sheetName val="3.2.1 + 3.2.3"/>
      <sheetName val="3.2.2 + 3.2.4"/>
      <sheetName val="4.1 + 4.3 + 4.4"/>
      <sheetName val="4.2"/>
      <sheetName val="4.5"/>
      <sheetName val="5.1 + 5.2"/>
      <sheetName val="6.1 - 6.5"/>
      <sheetName val="Masons training N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DRPN" displayName="SDRPN" ref="C5:C12" totalsRowShown="0" headerRowDxfId="12" dataDxfId="11">
  <autoFilter ref="C5:C12" xr:uid="{00000000-0009-0000-0100-000001000000}"/>
  <tableColumns count="1">
    <tableColumn id="1" xr3:uid="{00000000-0010-0000-0000-000001000000}" name="SDR PN: " dataDxfId="1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C20:C25" totalsRowShown="0" headerRowDxfId="9" dataDxfId="8">
  <autoFilter ref="C20:C25" xr:uid="{00000000-0009-0000-0100-000002000000}"/>
  <tableColumns count="1">
    <tableColumn id="1" xr3:uid="{00000000-0010-0000-0100-000001000000}" name="Engeneers" dataDxfId="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3" displayName="Tabelle3" ref="C32:C35" totalsRowShown="0" headerRowDxfId="6" dataDxfId="5" headerRowCellStyle="Standard 6" dataCellStyle="Standard 6">
  <autoFilter ref="C32:C35" xr:uid="{00000000-0009-0000-0100-000003000000}"/>
  <tableColumns count="1">
    <tableColumn id="1" xr3:uid="{00000000-0010-0000-0200-000001000000}" name="unit for labour payment" dataDxfId="4" dataCellStyle="Standard 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e4" displayName="Tabelle4" ref="C39:C47" totalsRowShown="0" headerRowDxfId="3" headerRowCellStyle="Standard 6" dataCellStyle="Standard 6">
  <autoFilter ref="C39:C47" xr:uid="{00000000-0009-0000-0100-000004000000}"/>
  <tableColumns count="1">
    <tableColumn id="1" xr3:uid="{00000000-0010-0000-0300-000001000000}" name="Handtools" dataCellStyle="Standard 6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woredas" displayName="woredas" ref="C50:C58" totalsRowShown="0" headerRowDxfId="2" dataDxfId="1" headerRowCellStyle="Standard 6" dataCellStyle="Standard 6">
  <autoFilter ref="C50:C58" xr:uid="{00000000-0009-0000-0100-000005000000}"/>
  <tableColumns count="1">
    <tableColumn id="1" xr3:uid="{00000000-0010-0000-0400-000001000000}" name="Woredas" dataDxfId="0" dataCellStyle="Standard 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GIZ">
      <a:dk1>
        <a:srgbClr val="000000"/>
      </a:dk1>
      <a:lt1>
        <a:srgbClr val="FFFFFF"/>
      </a:lt1>
      <a:dk2>
        <a:srgbClr val="6E6452"/>
      </a:dk2>
      <a:lt2>
        <a:srgbClr val="D2CDC8"/>
      </a:lt2>
      <a:accent1>
        <a:srgbClr val="C80F0F"/>
      </a:accent1>
      <a:accent2>
        <a:srgbClr val="4B859F"/>
      </a:accent2>
      <a:accent3>
        <a:srgbClr val="B498BA"/>
      </a:accent3>
      <a:accent4>
        <a:srgbClr val="F3BF49"/>
      </a:accent4>
      <a:accent5>
        <a:srgbClr val="94B322"/>
      </a:accent5>
      <a:accent6>
        <a:srgbClr val="B4E3ED"/>
      </a:accent6>
      <a:hlink>
        <a:srgbClr val="0000FF"/>
      </a:hlink>
      <a:folHlink>
        <a:srgbClr val="800080"/>
      </a:folHlink>
    </a:clrScheme>
    <a:fontScheme name="Larissa Klassisch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C58"/>
  <sheetViews>
    <sheetView topLeftCell="A19" workbookViewId="0">
      <selection activeCell="C50" sqref="C50:C59"/>
    </sheetView>
  </sheetViews>
  <sheetFormatPr defaultColWidth="11" defaultRowHeight="12.5" x14ac:dyDescent="0.25"/>
  <cols>
    <col min="1" max="2" width="8" style="2" customWidth="1"/>
    <col min="3" max="3" width="26.08203125" style="2" bestFit="1" customWidth="1"/>
    <col min="4" max="256" width="8" style="2" customWidth="1"/>
    <col min="257" max="16384" width="11" style="2"/>
  </cols>
  <sheetData>
    <row r="3" spans="3:3" ht="14" x14ac:dyDescent="0.3">
      <c r="C3" s="1" t="s">
        <v>26</v>
      </c>
    </row>
    <row r="5" spans="3:3" ht="13" x14ac:dyDescent="0.3">
      <c r="C5" s="3" t="s">
        <v>27</v>
      </c>
    </row>
    <row r="6" spans="3:3" x14ac:dyDescent="0.25">
      <c r="C6" s="4" t="s">
        <v>28</v>
      </c>
    </row>
    <row r="7" spans="3:3" x14ac:dyDescent="0.25">
      <c r="C7" s="4" t="s">
        <v>29</v>
      </c>
    </row>
    <row r="8" spans="3:3" x14ac:dyDescent="0.25">
      <c r="C8" s="4" t="s">
        <v>30</v>
      </c>
    </row>
    <row r="9" spans="3:3" x14ac:dyDescent="0.25">
      <c r="C9" s="4" t="s">
        <v>31</v>
      </c>
    </row>
    <row r="10" spans="3:3" x14ac:dyDescent="0.25">
      <c r="C10" s="4" t="s">
        <v>32</v>
      </c>
    </row>
    <row r="11" spans="3:3" x14ac:dyDescent="0.25">
      <c r="C11" s="4" t="s">
        <v>33</v>
      </c>
    </row>
    <row r="12" spans="3:3" x14ac:dyDescent="0.25">
      <c r="C12" s="4" t="s">
        <v>34</v>
      </c>
    </row>
    <row r="20" spans="3:3" x14ac:dyDescent="0.25">
      <c r="C20" s="7" t="s">
        <v>46</v>
      </c>
    </row>
    <row r="21" spans="3:3" x14ac:dyDescent="0.25">
      <c r="C21" s="7" t="s">
        <v>41</v>
      </c>
    </row>
    <row r="22" spans="3:3" x14ac:dyDescent="0.25">
      <c r="C22" s="7" t="s">
        <v>42</v>
      </c>
    </row>
    <row r="23" spans="3:3" x14ac:dyDescent="0.25">
      <c r="C23" s="7" t="s">
        <v>43</v>
      </c>
    </row>
    <row r="24" spans="3:3" x14ac:dyDescent="0.25">
      <c r="C24" s="7" t="s">
        <v>44</v>
      </c>
    </row>
    <row r="25" spans="3:3" x14ac:dyDescent="0.25">
      <c r="C25" s="7" t="s">
        <v>45</v>
      </c>
    </row>
    <row r="28" spans="3:3" x14ac:dyDescent="0.25">
      <c r="C28" s="4" t="s">
        <v>50</v>
      </c>
    </row>
    <row r="29" spans="3:3" x14ac:dyDescent="0.25">
      <c r="C29" s="4" t="s">
        <v>51</v>
      </c>
    </row>
    <row r="32" spans="3:3" x14ac:dyDescent="0.25">
      <c r="C32" s="4" t="s">
        <v>55</v>
      </c>
    </row>
    <row r="33" spans="3:3" x14ac:dyDescent="0.25">
      <c r="C33" s="4" t="s">
        <v>53</v>
      </c>
    </row>
    <row r="34" spans="3:3" x14ac:dyDescent="0.25">
      <c r="C34" s="4" t="s">
        <v>54</v>
      </c>
    </row>
    <row r="35" spans="3:3" x14ac:dyDescent="0.25">
      <c r="C35" s="14" t="s">
        <v>45</v>
      </c>
    </row>
    <row r="39" spans="3:3" x14ac:dyDescent="0.25">
      <c r="C39" s="4" t="s">
        <v>59</v>
      </c>
    </row>
    <row r="40" spans="3:3" x14ac:dyDescent="0.25">
      <c r="C40" s="2" t="s">
        <v>58</v>
      </c>
    </row>
    <row r="41" spans="3:3" x14ac:dyDescent="0.25">
      <c r="C41" s="2" t="s">
        <v>60</v>
      </c>
    </row>
    <row r="42" spans="3:3" x14ac:dyDescent="0.25">
      <c r="C42" s="2" t="s">
        <v>61</v>
      </c>
    </row>
    <row r="43" spans="3:3" x14ac:dyDescent="0.25">
      <c r="C43" s="2" t="s">
        <v>62</v>
      </c>
    </row>
    <row r="44" spans="3:3" x14ac:dyDescent="0.25">
      <c r="C44" s="4" t="s">
        <v>65</v>
      </c>
    </row>
    <row r="45" spans="3:3" x14ac:dyDescent="0.25">
      <c r="C45" s="2" t="s">
        <v>63</v>
      </c>
    </row>
    <row r="46" spans="3:3" x14ac:dyDescent="0.25">
      <c r="C46" s="2" t="s">
        <v>64</v>
      </c>
    </row>
    <row r="47" spans="3:3" x14ac:dyDescent="0.25">
      <c r="C47" s="4" t="s">
        <v>45</v>
      </c>
    </row>
    <row r="50" spans="3:3" x14ac:dyDescent="0.25">
      <c r="C50" s="4" t="s">
        <v>78</v>
      </c>
    </row>
    <row r="51" spans="3:3" x14ac:dyDescent="0.25">
      <c r="C51" s="4" t="s">
        <v>37</v>
      </c>
    </row>
    <row r="52" spans="3:3" x14ac:dyDescent="0.25">
      <c r="C52" s="4" t="s">
        <v>79</v>
      </c>
    </row>
    <row r="53" spans="3:3" x14ac:dyDescent="0.25">
      <c r="C53" s="4" t="s">
        <v>80</v>
      </c>
    </row>
    <row r="54" spans="3:3" x14ac:dyDescent="0.25">
      <c r="C54" s="4" t="s">
        <v>81</v>
      </c>
    </row>
    <row r="55" spans="3:3" x14ac:dyDescent="0.25">
      <c r="C55" s="4" t="s">
        <v>82</v>
      </c>
    </row>
    <row r="56" spans="3:3" x14ac:dyDescent="0.25">
      <c r="C56" s="4" t="s">
        <v>83</v>
      </c>
    </row>
    <row r="57" spans="3:3" x14ac:dyDescent="0.25">
      <c r="C57" s="4" t="s">
        <v>84</v>
      </c>
    </row>
    <row r="58" spans="3:3" x14ac:dyDescent="0.25">
      <c r="C58" s="14" t="s">
        <v>45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T69"/>
  <sheetViews>
    <sheetView tabSelected="1" zoomScale="85" zoomScaleNormal="85" zoomScaleSheetLayoutView="85" zoomScalePageLayoutView="60" workbookViewId="0">
      <pane ySplit="7" topLeftCell="A26" activePane="bottomLeft" state="frozen"/>
      <selection pane="bottomLeft" activeCell="D22" sqref="D22"/>
    </sheetView>
  </sheetViews>
  <sheetFormatPr defaultColWidth="11" defaultRowHeight="15.5" outlineLevelCol="1" x14ac:dyDescent="0.3"/>
  <cols>
    <col min="1" max="1" width="8.33203125" style="18" customWidth="1"/>
    <col min="2" max="2" width="3.75" style="18" customWidth="1"/>
    <col min="3" max="3" width="16.33203125" style="18" customWidth="1"/>
    <col min="4" max="4" width="43.83203125" style="18" customWidth="1"/>
    <col min="5" max="5" width="3" style="19" customWidth="1"/>
    <col min="6" max="8" width="13.75" style="36" customWidth="1"/>
    <col min="9" max="9" width="11.83203125" style="19" customWidth="1"/>
    <col min="10" max="10" width="2.58203125" style="21" customWidth="1"/>
    <col min="11" max="11" width="15.58203125" style="22" customWidth="1"/>
    <col min="12" max="12" width="1.83203125" style="22" customWidth="1"/>
    <col min="13" max="13" width="15.58203125" style="22" customWidth="1"/>
    <col min="14" max="14" width="33.58203125" style="23" customWidth="1"/>
    <col min="15" max="15" width="17.33203125" style="80" customWidth="1"/>
    <col min="16" max="16" width="8.08203125" style="24" hidden="1" customWidth="1" outlineLevel="1"/>
    <col min="17" max="17" width="39" style="18" hidden="1" customWidth="1" outlineLevel="1"/>
    <col min="18" max="18" width="11" style="18" collapsed="1"/>
    <col min="19" max="19" width="14.58203125" style="25" customWidth="1"/>
    <col min="20" max="16384" width="11" style="18"/>
  </cols>
  <sheetData>
    <row r="4" spans="2:20" ht="25" x14ac:dyDescent="0.3">
      <c r="B4" s="17" t="s">
        <v>36</v>
      </c>
      <c r="F4" s="20" t="s">
        <v>11</v>
      </c>
      <c r="G4" s="85" t="s">
        <v>37</v>
      </c>
      <c r="H4" s="86"/>
    </row>
    <row r="5" spans="2:20" ht="20" x14ac:dyDescent="0.3">
      <c r="D5" s="26"/>
      <c r="F5" s="20" t="s">
        <v>12</v>
      </c>
      <c r="G5" s="87" t="s">
        <v>38</v>
      </c>
      <c r="H5" s="88"/>
    </row>
    <row r="6" spans="2:20" ht="11.25" customHeight="1" x14ac:dyDescent="0.3">
      <c r="D6" s="26"/>
      <c r="F6" s="27"/>
      <c r="G6" s="26"/>
      <c r="H6" s="26"/>
    </row>
    <row r="7" spans="2:20" s="34" customFormat="1" ht="33" customHeight="1" x14ac:dyDescent="0.3">
      <c r="B7" s="28" t="s">
        <v>35</v>
      </c>
      <c r="C7" s="29"/>
      <c r="D7" s="29"/>
      <c r="E7" s="30"/>
      <c r="F7" s="31"/>
      <c r="G7" s="31"/>
      <c r="H7" s="31"/>
      <c r="I7" s="30"/>
      <c r="J7" s="30"/>
      <c r="K7" s="32" t="s">
        <v>0</v>
      </c>
      <c r="L7" s="32"/>
      <c r="M7" s="32" t="s">
        <v>1</v>
      </c>
      <c r="N7" s="33"/>
      <c r="O7" s="33"/>
      <c r="Q7" s="33" t="s">
        <v>48</v>
      </c>
      <c r="T7" s="35"/>
    </row>
    <row r="8" spans="2:20" ht="10.5" customHeight="1" x14ac:dyDescent="0.3">
      <c r="C8" s="27"/>
    </row>
    <row r="9" spans="2:20" ht="30" customHeight="1" x14ac:dyDescent="0.25">
      <c r="C9" s="27"/>
      <c r="F9" s="37" t="s">
        <v>70</v>
      </c>
      <c r="G9" s="37" t="s">
        <v>56</v>
      </c>
      <c r="H9" s="37" t="s">
        <v>77</v>
      </c>
      <c r="I9" s="38"/>
      <c r="J9" s="39"/>
      <c r="K9" s="40"/>
    </row>
    <row r="10" spans="2:20" ht="14.25" customHeight="1" x14ac:dyDescent="0.3">
      <c r="C10" s="89" t="s">
        <v>39</v>
      </c>
      <c r="D10" s="5" t="s">
        <v>49</v>
      </c>
      <c r="E10" s="74"/>
      <c r="F10" s="6">
        <v>30</v>
      </c>
      <c r="G10" s="6">
        <v>50</v>
      </c>
      <c r="H10" s="6"/>
      <c r="K10" s="41">
        <v>1</v>
      </c>
      <c r="M10" s="42">
        <v>3.075E-2</v>
      </c>
      <c r="N10" s="23" t="s">
        <v>9</v>
      </c>
    </row>
    <row r="11" spans="2:20" ht="14.25" customHeight="1" x14ac:dyDescent="0.3">
      <c r="C11" s="89"/>
      <c r="D11" s="5"/>
      <c r="E11" s="74"/>
      <c r="F11" s="6"/>
      <c r="G11" s="6"/>
      <c r="H11" s="6"/>
    </row>
    <row r="12" spans="2:20" ht="14.25" customHeight="1" x14ac:dyDescent="0.3">
      <c r="C12" s="89"/>
      <c r="D12" s="5"/>
      <c r="E12" s="74"/>
      <c r="F12" s="6"/>
      <c r="G12" s="6"/>
      <c r="H12" s="6"/>
    </row>
    <row r="13" spans="2:20" ht="14.25" customHeight="1" x14ac:dyDescent="0.3">
      <c r="C13" s="89"/>
      <c r="D13" s="5"/>
      <c r="E13" s="74"/>
      <c r="F13" s="6"/>
      <c r="G13" s="6"/>
      <c r="H13" s="6"/>
    </row>
    <row r="14" spans="2:20" ht="14.25" customHeight="1" x14ac:dyDescent="0.3">
      <c r="C14" s="89"/>
      <c r="D14" s="5"/>
      <c r="E14" s="74"/>
      <c r="F14" s="6"/>
      <c r="G14" s="6"/>
      <c r="H14" s="6"/>
    </row>
    <row r="15" spans="2:20" ht="14.25" customHeight="1" x14ac:dyDescent="0.3">
      <c r="C15" s="89"/>
      <c r="D15" s="8"/>
      <c r="E15" s="75"/>
      <c r="F15" s="9"/>
      <c r="G15" s="9"/>
      <c r="H15" s="9"/>
    </row>
    <row r="16" spans="2:20" ht="14.25" customHeight="1" x14ac:dyDescent="0.3">
      <c r="C16" s="89"/>
      <c r="D16" s="11" t="s">
        <v>47</v>
      </c>
      <c r="E16" s="76"/>
      <c r="F16" s="10">
        <f>+SUM(F10:F15)</f>
        <v>30</v>
      </c>
      <c r="G16" s="10">
        <f>+SUM(G10:G15)</f>
        <v>50</v>
      </c>
      <c r="H16" s="10">
        <f>+SUM(H10:H15)</f>
        <v>0</v>
      </c>
    </row>
    <row r="17" spans="2:20" ht="6" customHeight="1" x14ac:dyDescent="0.3">
      <c r="C17" s="27"/>
      <c r="I17" s="43"/>
    </row>
    <row r="18" spans="2:20" ht="48.75" customHeight="1" x14ac:dyDescent="0.3">
      <c r="C18" s="44" t="s">
        <v>40</v>
      </c>
      <c r="D18" s="5"/>
    </row>
    <row r="19" spans="2:20" x14ac:dyDescent="0.3">
      <c r="E19" s="18"/>
      <c r="I19" s="18"/>
      <c r="L19" s="40"/>
      <c r="M19" s="40"/>
      <c r="P19" s="43"/>
    </row>
    <row r="20" spans="2:20" x14ac:dyDescent="0.3">
      <c r="F20" s="45"/>
      <c r="G20" s="45"/>
      <c r="H20" s="45"/>
      <c r="M20" s="40"/>
    </row>
    <row r="21" spans="2:20" x14ac:dyDescent="0.3">
      <c r="B21" s="46"/>
      <c r="C21" s="46"/>
      <c r="D21" s="46" t="s">
        <v>14</v>
      </c>
      <c r="E21" s="47"/>
      <c r="F21" s="48" t="s">
        <v>2</v>
      </c>
      <c r="G21" s="48" t="s">
        <v>52</v>
      </c>
      <c r="H21" s="48" t="s">
        <v>10</v>
      </c>
      <c r="I21" s="48" t="s">
        <v>3</v>
      </c>
      <c r="J21" s="47"/>
      <c r="K21" s="49" t="s">
        <v>0</v>
      </c>
      <c r="L21" s="49"/>
      <c r="M21" s="49" t="s">
        <v>1</v>
      </c>
      <c r="N21" s="50"/>
      <c r="O21" s="81"/>
      <c r="P21" s="18"/>
      <c r="Q21" s="50"/>
      <c r="S21" s="18"/>
      <c r="T21" s="25"/>
    </row>
    <row r="22" spans="2:20" x14ac:dyDescent="0.3">
      <c r="D22" s="51" t="s">
        <v>25</v>
      </c>
      <c r="E22" s="52"/>
      <c r="F22" s="12"/>
      <c r="G22" s="12"/>
      <c r="H22" s="12"/>
      <c r="I22" s="12"/>
      <c r="J22" s="52"/>
      <c r="K22" s="53">
        <f t="shared" ref="K22:K36" si="0">F22*H22*I22</f>
        <v>0</v>
      </c>
      <c r="L22" s="53"/>
      <c r="M22" s="53">
        <f t="shared" ref="M22:M36" si="1">+K22*$M$10</f>
        <v>0</v>
      </c>
      <c r="N22" s="71"/>
      <c r="O22" s="83" t="str">
        <f t="shared" ref="O22:O36" si="2">+IF(K22&gt;0,IF(M22&gt;2500,"procured via GDCO",IF(M22&gt;1000,"procured via SDR-ADD","procured via SDR-Afar")),"")</f>
        <v/>
      </c>
      <c r="P22" s="18"/>
      <c r="Q22" s="54"/>
      <c r="S22" s="18"/>
      <c r="T22" s="55"/>
    </row>
    <row r="23" spans="2:20" x14ac:dyDescent="0.3">
      <c r="D23" s="56" t="s">
        <v>4</v>
      </c>
      <c r="E23" s="57"/>
      <c r="F23" s="13"/>
      <c r="G23" s="13"/>
      <c r="H23" s="13"/>
      <c r="I23" s="13"/>
      <c r="J23" s="57"/>
      <c r="K23" s="58">
        <f t="shared" si="0"/>
        <v>0</v>
      </c>
      <c r="L23" s="58"/>
      <c r="M23" s="58">
        <f t="shared" si="1"/>
        <v>0</v>
      </c>
      <c r="N23" s="71"/>
      <c r="O23" s="83" t="str">
        <f t="shared" si="2"/>
        <v/>
      </c>
      <c r="P23" s="18"/>
      <c r="Q23" s="59"/>
      <c r="S23" s="18"/>
      <c r="T23" s="25"/>
    </row>
    <row r="24" spans="2:20" x14ac:dyDescent="0.3">
      <c r="D24" s="56" t="s">
        <v>15</v>
      </c>
      <c r="E24" s="57"/>
      <c r="F24" s="13"/>
      <c r="G24" s="13"/>
      <c r="H24" s="13"/>
      <c r="I24" s="13"/>
      <c r="J24" s="57"/>
      <c r="K24" s="58">
        <f t="shared" si="0"/>
        <v>0</v>
      </c>
      <c r="L24" s="58"/>
      <c r="M24" s="58">
        <f t="shared" si="1"/>
        <v>0</v>
      </c>
      <c r="N24" s="71"/>
      <c r="O24" s="83" t="str">
        <f t="shared" si="2"/>
        <v/>
      </c>
      <c r="P24" s="18"/>
      <c r="Q24" s="59"/>
      <c r="S24" s="18"/>
      <c r="T24" s="25"/>
    </row>
    <row r="25" spans="2:20" x14ac:dyDescent="0.3">
      <c r="D25" s="56" t="s">
        <v>57</v>
      </c>
      <c r="E25" s="57"/>
      <c r="F25" s="13"/>
      <c r="G25" s="13"/>
      <c r="H25" s="13"/>
      <c r="I25" s="13"/>
      <c r="J25" s="57"/>
      <c r="K25" s="58">
        <f t="shared" si="0"/>
        <v>0</v>
      </c>
      <c r="L25" s="58"/>
      <c r="M25" s="58">
        <f t="shared" si="1"/>
        <v>0</v>
      </c>
      <c r="N25" s="71"/>
      <c r="O25" s="83" t="str">
        <f t="shared" si="2"/>
        <v/>
      </c>
      <c r="P25" s="18"/>
      <c r="Q25" s="59"/>
      <c r="S25" s="18"/>
      <c r="T25" s="55"/>
    </row>
    <row r="26" spans="2:20" x14ac:dyDescent="0.3">
      <c r="D26" s="56" t="s">
        <v>16</v>
      </c>
      <c r="E26" s="57"/>
      <c r="F26" s="13"/>
      <c r="G26" s="13" t="s">
        <v>53</v>
      </c>
      <c r="H26" s="13"/>
      <c r="I26" s="13"/>
      <c r="J26" s="57"/>
      <c r="K26" s="58">
        <f t="shared" si="0"/>
        <v>0</v>
      </c>
      <c r="L26" s="58"/>
      <c r="M26" s="58">
        <f t="shared" si="1"/>
        <v>0</v>
      </c>
      <c r="N26" s="71"/>
      <c r="O26" s="83" t="str">
        <f t="shared" si="2"/>
        <v/>
      </c>
      <c r="P26" s="18"/>
      <c r="Q26" s="59"/>
      <c r="S26" s="18"/>
      <c r="T26" s="25"/>
    </row>
    <row r="27" spans="2:20" x14ac:dyDescent="0.3">
      <c r="D27" s="56" t="s">
        <v>17</v>
      </c>
      <c r="E27" s="57"/>
      <c r="F27" s="13"/>
      <c r="G27" s="13" t="s">
        <v>53</v>
      </c>
      <c r="H27" s="13"/>
      <c r="I27" s="13"/>
      <c r="J27" s="57"/>
      <c r="K27" s="58">
        <f t="shared" si="0"/>
        <v>0</v>
      </c>
      <c r="L27" s="58"/>
      <c r="M27" s="58">
        <f t="shared" si="1"/>
        <v>0</v>
      </c>
      <c r="N27" s="71"/>
      <c r="O27" s="83" t="str">
        <f t="shared" si="2"/>
        <v/>
      </c>
      <c r="P27" s="18"/>
      <c r="Q27" s="59"/>
      <c r="S27" s="18"/>
      <c r="T27" s="25"/>
    </row>
    <row r="28" spans="2:20" x14ac:dyDescent="0.3">
      <c r="D28" s="56" t="s">
        <v>18</v>
      </c>
      <c r="E28" s="57"/>
      <c r="F28" s="13"/>
      <c r="G28" s="13" t="s">
        <v>53</v>
      </c>
      <c r="H28" s="13"/>
      <c r="I28" s="13"/>
      <c r="J28" s="57"/>
      <c r="K28" s="58">
        <f t="shared" si="0"/>
        <v>0</v>
      </c>
      <c r="L28" s="58"/>
      <c r="M28" s="58">
        <f t="shared" si="1"/>
        <v>0</v>
      </c>
      <c r="N28" s="71"/>
      <c r="O28" s="83" t="str">
        <f t="shared" si="2"/>
        <v/>
      </c>
      <c r="P28" s="18"/>
      <c r="Q28" s="59"/>
      <c r="S28" s="18"/>
      <c r="T28" s="25"/>
    </row>
    <row r="29" spans="2:20" x14ac:dyDescent="0.3">
      <c r="D29" s="56" t="s">
        <v>19</v>
      </c>
      <c r="E29" s="57"/>
      <c r="F29" s="13"/>
      <c r="G29" s="13" t="s">
        <v>53</v>
      </c>
      <c r="H29" s="13"/>
      <c r="I29" s="13"/>
      <c r="J29" s="57"/>
      <c r="K29" s="58">
        <f t="shared" si="0"/>
        <v>0</v>
      </c>
      <c r="L29" s="58"/>
      <c r="M29" s="58">
        <f t="shared" si="1"/>
        <v>0</v>
      </c>
      <c r="N29" s="71"/>
      <c r="O29" s="83" t="str">
        <f t="shared" si="2"/>
        <v/>
      </c>
      <c r="P29" s="18"/>
      <c r="Q29" s="59"/>
      <c r="S29" s="18"/>
      <c r="T29" s="25"/>
    </row>
    <row r="30" spans="2:20" x14ac:dyDescent="0.3">
      <c r="D30" s="56" t="s">
        <v>20</v>
      </c>
      <c r="E30" s="57"/>
      <c r="F30" s="13"/>
      <c r="G30" s="13"/>
      <c r="H30" s="13"/>
      <c r="I30" s="13"/>
      <c r="J30" s="57"/>
      <c r="K30" s="58">
        <f t="shared" si="0"/>
        <v>0</v>
      </c>
      <c r="L30" s="58"/>
      <c r="M30" s="58">
        <f t="shared" si="1"/>
        <v>0</v>
      </c>
      <c r="N30" s="71"/>
      <c r="O30" s="83" t="str">
        <f t="shared" si="2"/>
        <v/>
      </c>
      <c r="P30" s="18"/>
      <c r="Q30" s="59"/>
      <c r="S30" s="18"/>
      <c r="T30" s="25"/>
    </row>
    <row r="31" spans="2:20" x14ac:dyDescent="0.3">
      <c r="D31" s="56" t="s">
        <v>21</v>
      </c>
      <c r="E31" s="57"/>
      <c r="F31" s="13"/>
      <c r="G31" s="13"/>
      <c r="H31" s="13"/>
      <c r="I31" s="13"/>
      <c r="J31" s="57"/>
      <c r="K31" s="58">
        <f t="shared" si="0"/>
        <v>0</v>
      </c>
      <c r="L31" s="58"/>
      <c r="M31" s="58">
        <f t="shared" si="1"/>
        <v>0</v>
      </c>
      <c r="N31" s="71"/>
      <c r="O31" s="83" t="str">
        <f t="shared" si="2"/>
        <v/>
      </c>
      <c r="P31" s="18"/>
      <c r="Q31" s="59"/>
      <c r="S31" s="18"/>
      <c r="T31" s="25"/>
    </row>
    <row r="32" spans="2:20" x14ac:dyDescent="0.3">
      <c r="D32" s="56" t="s">
        <v>22</v>
      </c>
      <c r="E32" s="57"/>
      <c r="F32" s="13"/>
      <c r="G32" s="13"/>
      <c r="H32" s="13"/>
      <c r="I32" s="13"/>
      <c r="J32" s="57"/>
      <c r="K32" s="58">
        <f t="shared" si="0"/>
        <v>0</v>
      </c>
      <c r="L32" s="58"/>
      <c r="M32" s="58">
        <f t="shared" si="1"/>
        <v>0</v>
      </c>
      <c r="N32" s="71"/>
      <c r="O32" s="83" t="str">
        <f t="shared" si="2"/>
        <v/>
      </c>
      <c r="P32" s="18"/>
      <c r="Q32" s="59"/>
      <c r="S32" s="18"/>
      <c r="T32" s="25"/>
    </row>
    <row r="33" spans="2:20" x14ac:dyDescent="0.3">
      <c r="D33" s="71"/>
      <c r="E33" s="57"/>
      <c r="F33" s="13"/>
      <c r="G33" s="13"/>
      <c r="H33" s="13"/>
      <c r="I33" s="13"/>
      <c r="J33" s="57"/>
      <c r="K33" s="58">
        <f t="shared" si="0"/>
        <v>0</v>
      </c>
      <c r="L33" s="58"/>
      <c r="M33" s="58">
        <f t="shared" si="1"/>
        <v>0</v>
      </c>
      <c r="N33" s="71"/>
      <c r="O33" s="83" t="str">
        <f t="shared" si="2"/>
        <v/>
      </c>
      <c r="P33" s="18"/>
      <c r="Q33" s="59"/>
      <c r="S33" s="18"/>
      <c r="T33" s="25"/>
    </row>
    <row r="34" spans="2:20" x14ac:dyDescent="0.3">
      <c r="D34" s="71"/>
      <c r="E34" s="57"/>
      <c r="F34" s="13"/>
      <c r="G34" s="13"/>
      <c r="H34" s="13"/>
      <c r="I34" s="13"/>
      <c r="J34" s="57"/>
      <c r="K34" s="58">
        <f t="shared" si="0"/>
        <v>0</v>
      </c>
      <c r="L34" s="58"/>
      <c r="M34" s="58">
        <f t="shared" si="1"/>
        <v>0</v>
      </c>
      <c r="N34" s="71"/>
      <c r="O34" s="83" t="str">
        <f t="shared" si="2"/>
        <v/>
      </c>
      <c r="P34" s="18"/>
      <c r="Q34" s="59"/>
      <c r="S34" s="18"/>
      <c r="T34" s="25"/>
    </row>
    <row r="35" spans="2:20" x14ac:dyDescent="0.3">
      <c r="D35" s="71"/>
      <c r="E35" s="57"/>
      <c r="F35" s="13"/>
      <c r="G35" s="13"/>
      <c r="H35" s="13"/>
      <c r="I35" s="13"/>
      <c r="J35" s="57"/>
      <c r="K35" s="58">
        <f t="shared" si="0"/>
        <v>0</v>
      </c>
      <c r="L35" s="58"/>
      <c r="M35" s="58">
        <f t="shared" si="1"/>
        <v>0</v>
      </c>
      <c r="N35" s="71"/>
      <c r="O35" s="83" t="str">
        <f t="shared" si="2"/>
        <v/>
      </c>
      <c r="P35" s="18"/>
      <c r="Q35" s="59"/>
      <c r="S35" s="18"/>
      <c r="T35" s="25"/>
    </row>
    <row r="36" spans="2:20" x14ac:dyDescent="0.3">
      <c r="D36" s="71"/>
      <c r="E36" s="57"/>
      <c r="F36" s="13"/>
      <c r="G36" s="13"/>
      <c r="H36" s="13"/>
      <c r="I36" s="13"/>
      <c r="J36" s="57"/>
      <c r="K36" s="58">
        <f t="shared" si="0"/>
        <v>0</v>
      </c>
      <c r="L36" s="58"/>
      <c r="M36" s="58">
        <f t="shared" si="1"/>
        <v>0</v>
      </c>
      <c r="N36" s="71"/>
      <c r="O36" s="83" t="str">
        <f t="shared" si="2"/>
        <v/>
      </c>
      <c r="P36" s="18"/>
      <c r="Q36" s="59"/>
      <c r="S36" s="18"/>
      <c r="T36" s="25"/>
    </row>
    <row r="37" spans="2:20" ht="13.5" customHeight="1" x14ac:dyDescent="0.3">
      <c r="D37" s="60"/>
      <c r="F37" s="45"/>
      <c r="G37" s="45"/>
      <c r="H37" s="45"/>
      <c r="I37" s="45"/>
      <c r="J37" s="19"/>
      <c r="N37" s="72"/>
      <c r="O37" s="84"/>
      <c r="P37" s="18"/>
      <c r="Q37" s="24"/>
      <c r="S37" s="18"/>
      <c r="T37" s="25"/>
    </row>
    <row r="38" spans="2:20" ht="25" x14ac:dyDescent="0.3">
      <c r="B38" s="46"/>
      <c r="C38" s="46"/>
      <c r="D38" s="46" t="s">
        <v>24</v>
      </c>
      <c r="E38" s="47"/>
      <c r="F38" s="61" t="s">
        <v>75</v>
      </c>
      <c r="G38" s="61" t="s">
        <v>74</v>
      </c>
      <c r="H38" s="61" t="s">
        <v>76</v>
      </c>
      <c r="I38" s="48" t="s">
        <v>10</v>
      </c>
      <c r="J38" s="47"/>
      <c r="K38" s="49" t="s">
        <v>0</v>
      </c>
      <c r="L38" s="49"/>
      <c r="M38" s="49" t="s">
        <v>1</v>
      </c>
      <c r="N38" s="73"/>
      <c r="O38" s="81"/>
      <c r="P38" s="18"/>
      <c r="Q38" s="50"/>
      <c r="S38" s="18"/>
      <c r="T38" s="25"/>
    </row>
    <row r="39" spans="2:20" ht="14.25" customHeight="1" x14ac:dyDescent="0.3">
      <c r="D39" s="60"/>
      <c r="F39" s="45"/>
      <c r="G39" s="45"/>
      <c r="H39" s="45"/>
      <c r="I39" s="45"/>
      <c r="J39" s="19"/>
      <c r="N39" s="72"/>
      <c r="O39" s="84"/>
      <c r="P39" s="18"/>
      <c r="Q39" s="24"/>
      <c r="S39" s="18"/>
      <c r="T39" s="25"/>
    </row>
    <row r="40" spans="2:20" x14ac:dyDescent="0.3">
      <c r="C40" s="82" t="s">
        <v>51</v>
      </c>
      <c r="D40" s="71" t="s">
        <v>72</v>
      </c>
      <c r="E40" s="52"/>
      <c r="F40" s="16">
        <v>1.1499999999999999</v>
      </c>
      <c r="G40" s="62">
        <f>+$F$16</f>
        <v>30</v>
      </c>
      <c r="H40" s="62">
        <f>+F40*G40</f>
        <v>34.5</v>
      </c>
      <c r="I40" s="12">
        <v>300</v>
      </c>
      <c r="J40" s="52"/>
      <c r="K40" s="63">
        <f>IF(C40="to be procured",H40*I40,0)</f>
        <v>10350</v>
      </c>
      <c r="L40" s="63"/>
      <c r="M40" s="58">
        <f>+K40*$M$10</f>
        <v>318.26249999999999</v>
      </c>
      <c r="N40" s="71"/>
      <c r="O40" s="83" t="str">
        <f>IF(C40="to be procured",IF(K40&gt;0,IF(M40&gt;2500,"procured via GDCO",IF(M40&gt;1000,"procured via SDR-ADD","procured via SDR-Afar")),""),"in stock")</f>
        <v>procured via SDR-Afar</v>
      </c>
      <c r="P40" s="18"/>
      <c r="Q40" s="54"/>
      <c r="S40" s="18"/>
      <c r="T40" s="25"/>
    </row>
    <row r="41" spans="2:20" x14ac:dyDescent="0.3">
      <c r="C41" s="82" t="s">
        <v>51</v>
      </c>
      <c r="D41" s="71" t="s">
        <v>73</v>
      </c>
      <c r="E41" s="52"/>
      <c r="F41" s="16">
        <v>1.5</v>
      </c>
      <c r="G41" s="64">
        <f>+H16</f>
        <v>0</v>
      </c>
      <c r="H41" s="64">
        <f t="shared" ref="H41:H44" si="3">+F41*G41</f>
        <v>0</v>
      </c>
      <c r="I41" s="13">
        <v>300</v>
      </c>
      <c r="J41" s="52"/>
      <c r="K41" s="63">
        <f>IF(C41="to be procured",H41*I41,0)</f>
        <v>0</v>
      </c>
      <c r="L41" s="63"/>
      <c r="M41" s="58">
        <f>+K41*$M$10</f>
        <v>0</v>
      </c>
      <c r="N41" s="71"/>
      <c r="O41" s="83" t="str">
        <f t="shared" ref="O41:O44" si="4">IF(C41="to be procured",IF(K41&gt;0,IF(M41&gt;2500,"procured via GDCO",IF(M41&gt;1000,"procured via SDR-ADD","procured via SDR-Afar")),""),"in stock")</f>
        <v/>
      </c>
      <c r="P41" s="18"/>
      <c r="Q41" s="54"/>
      <c r="S41" s="18"/>
      <c r="T41" s="25"/>
    </row>
    <row r="42" spans="2:20" x14ac:dyDescent="0.3">
      <c r="C42" s="82" t="s">
        <v>50</v>
      </c>
      <c r="D42" s="71" t="s">
        <v>66</v>
      </c>
      <c r="E42" s="52"/>
      <c r="F42" s="62">
        <v>1.25</v>
      </c>
      <c r="G42" s="62">
        <f t="shared" ref="G42:G43" si="5">+$F$16</f>
        <v>30</v>
      </c>
      <c r="H42" s="62">
        <f t="shared" si="3"/>
        <v>37.5</v>
      </c>
      <c r="I42" s="13">
        <v>400</v>
      </c>
      <c r="J42" s="52"/>
      <c r="K42" s="63">
        <f>IF(C42="to be procured",H42*I42,0)</f>
        <v>0</v>
      </c>
      <c r="L42" s="63"/>
      <c r="M42" s="58">
        <f>+K42*$M$10</f>
        <v>0</v>
      </c>
      <c r="N42" s="71"/>
      <c r="O42" s="83" t="str">
        <f t="shared" si="4"/>
        <v>in stock</v>
      </c>
      <c r="P42" s="18"/>
      <c r="Q42" s="54"/>
      <c r="S42" s="18"/>
      <c r="T42" s="25"/>
    </row>
    <row r="43" spans="2:20" x14ac:dyDescent="0.3">
      <c r="C43" s="82" t="s">
        <v>51</v>
      </c>
      <c r="D43" s="71" t="s">
        <v>67</v>
      </c>
      <c r="E43" s="52"/>
      <c r="F43" s="62">
        <v>0.4</v>
      </c>
      <c r="G43" s="62">
        <f t="shared" si="5"/>
        <v>30</v>
      </c>
      <c r="H43" s="62">
        <f t="shared" si="3"/>
        <v>12</v>
      </c>
      <c r="I43" s="13">
        <v>100</v>
      </c>
      <c r="J43" s="52"/>
      <c r="K43" s="63">
        <f>IF(C43="to be procured",H43*I43,0)</f>
        <v>1200</v>
      </c>
      <c r="L43" s="63"/>
      <c r="M43" s="58">
        <f>+K43*$M$10</f>
        <v>36.9</v>
      </c>
      <c r="N43" s="71"/>
      <c r="O43" s="83" t="str">
        <f t="shared" si="4"/>
        <v>procured via SDR-Afar</v>
      </c>
      <c r="P43" s="18"/>
      <c r="Q43" s="54"/>
      <c r="S43" s="18"/>
      <c r="T43" s="25"/>
    </row>
    <row r="44" spans="2:20" x14ac:dyDescent="0.3">
      <c r="C44" s="82" t="s">
        <v>51</v>
      </c>
      <c r="D44" s="71" t="s">
        <v>5</v>
      </c>
      <c r="E44" s="52"/>
      <c r="F44" s="65"/>
      <c r="G44" s="15"/>
      <c r="H44" s="16">
        <f t="shared" si="3"/>
        <v>0</v>
      </c>
      <c r="I44" s="13"/>
      <c r="J44" s="52"/>
      <c r="K44" s="63">
        <f>IF(C44="to be procured",H44*I44,0)</f>
        <v>0</v>
      </c>
      <c r="L44" s="63"/>
      <c r="M44" s="58">
        <f>+K44*$M$10</f>
        <v>0</v>
      </c>
      <c r="N44" s="71"/>
      <c r="O44" s="83" t="str">
        <f t="shared" si="4"/>
        <v/>
      </c>
      <c r="P44" s="18"/>
      <c r="Q44" s="54"/>
      <c r="S44" s="18"/>
      <c r="T44" s="25"/>
    </row>
    <row r="45" spans="2:20" ht="14.25" customHeight="1" x14ac:dyDescent="0.3">
      <c r="D45" s="60"/>
      <c r="F45" s="45"/>
      <c r="G45" s="45"/>
      <c r="H45" s="45"/>
      <c r="I45" s="77"/>
      <c r="J45" s="19"/>
      <c r="N45" s="72"/>
      <c r="O45" s="84"/>
      <c r="P45" s="18"/>
      <c r="Q45" s="24"/>
      <c r="S45" s="18"/>
      <c r="T45" s="25"/>
    </row>
    <row r="46" spans="2:20" ht="14.25" customHeight="1" x14ac:dyDescent="0.3">
      <c r="D46" s="60"/>
      <c r="F46" s="45"/>
      <c r="G46" s="45"/>
      <c r="H46" s="45"/>
      <c r="I46" s="45"/>
      <c r="J46" s="19"/>
      <c r="N46" s="72"/>
      <c r="O46" s="84"/>
      <c r="P46" s="18"/>
      <c r="Q46" s="24"/>
      <c r="S46" s="18"/>
      <c r="T46" s="25"/>
    </row>
    <row r="47" spans="2:20" x14ac:dyDescent="0.3">
      <c r="C47" s="90" t="s">
        <v>69</v>
      </c>
      <c r="D47" s="71"/>
      <c r="E47" s="78"/>
      <c r="F47" s="12"/>
      <c r="G47" s="12"/>
      <c r="H47" s="12"/>
      <c r="I47" s="12">
        <v>1</v>
      </c>
      <c r="J47" s="52"/>
      <c r="K47" s="53">
        <f>F47*H47*I47</f>
        <v>0</v>
      </c>
      <c r="L47" s="53"/>
      <c r="M47" s="53">
        <f>+K47*$M$10</f>
        <v>0</v>
      </c>
      <c r="N47" s="71"/>
      <c r="O47" s="83" t="str">
        <f t="shared" ref="O47:O51" si="6">+IF(K47&gt;0,IF(M47&gt;2500,"procured via GDCO",IF(M47&gt;1000,"procured via SDR-ADD","procured via SDR-Afar")),"")</f>
        <v/>
      </c>
      <c r="P47" s="18"/>
      <c r="Q47" s="54"/>
      <c r="S47" s="18"/>
      <c r="T47" s="25"/>
    </row>
    <row r="48" spans="2:20" x14ac:dyDescent="0.3">
      <c r="C48" s="90"/>
      <c r="D48" s="71"/>
      <c r="E48" s="78"/>
      <c r="F48" s="12"/>
      <c r="G48" s="12"/>
      <c r="H48" s="12"/>
      <c r="I48" s="12">
        <v>1</v>
      </c>
      <c r="J48" s="52"/>
      <c r="K48" s="53">
        <f>F48*H48*I48</f>
        <v>0</v>
      </c>
      <c r="L48" s="53"/>
      <c r="M48" s="53">
        <f>+K48*$M$10</f>
        <v>0</v>
      </c>
      <c r="N48" s="71"/>
      <c r="O48" s="83" t="str">
        <f t="shared" si="6"/>
        <v/>
      </c>
      <c r="P48" s="18"/>
      <c r="Q48" s="54"/>
      <c r="S48" s="18"/>
      <c r="T48" s="25"/>
    </row>
    <row r="49" spans="2:20" x14ac:dyDescent="0.3">
      <c r="C49" s="90"/>
      <c r="D49" s="71"/>
      <c r="E49" s="78"/>
      <c r="F49" s="12"/>
      <c r="G49" s="12"/>
      <c r="H49" s="12"/>
      <c r="I49" s="12">
        <v>1</v>
      </c>
      <c r="J49" s="52"/>
      <c r="K49" s="53">
        <f>F49*H49*I49</f>
        <v>0</v>
      </c>
      <c r="L49" s="53"/>
      <c r="M49" s="53">
        <f>+K49*$M$10</f>
        <v>0</v>
      </c>
      <c r="N49" s="71"/>
      <c r="O49" s="83" t="str">
        <f t="shared" si="6"/>
        <v/>
      </c>
      <c r="P49" s="18"/>
      <c r="Q49" s="54"/>
      <c r="S49" s="18"/>
      <c r="T49" s="25"/>
    </row>
    <row r="50" spans="2:20" x14ac:dyDescent="0.3">
      <c r="C50" s="90"/>
      <c r="D50" s="71"/>
      <c r="E50" s="79"/>
      <c r="F50" s="13"/>
      <c r="G50" s="13"/>
      <c r="H50" s="13"/>
      <c r="I50" s="13">
        <v>1</v>
      </c>
      <c r="J50" s="57"/>
      <c r="K50" s="58">
        <f>F50*H50*I50</f>
        <v>0</v>
      </c>
      <c r="L50" s="58"/>
      <c r="M50" s="58">
        <f>+K50*$M$10</f>
        <v>0</v>
      </c>
      <c r="N50" s="71"/>
      <c r="O50" s="83" t="str">
        <f t="shared" si="6"/>
        <v/>
      </c>
      <c r="P50" s="18"/>
      <c r="Q50" s="59"/>
      <c r="S50" s="18"/>
      <c r="T50" s="25"/>
    </row>
    <row r="51" spans="2:20" x14ac:dyDescent="0.3">
      <c r="C51" s="90"/>
      <c r="D51" s="71"/>
      <c r="E51" s="79"/>
      <c r="F51" s="13"/>
      <c r="G51" s="13"/>
      <c r="H51" s="13"/>
      <c r="I51" s="13">
        <v>1</v>
      </c>
      <c r="J51" s="57"/>
      <c r="K51" s="58">
        <f>F51*H51*I51</f>
        <v>0</v>
      </c>
      <c r="L51" s="58"/>
      <c r="M51" s="58">
        <f>+K51*$M$10</f>
        <v>0</v>
      </c>
      <c r="N51" s="71"/>
      <c r="O51" s="83" t="str">
        <f t="shared" si="6"/>
        <v/>
      </c>
      <c r="P51" s="18"/>
      <c r="Q51" s="59"/>
      <c r="S51" s="18"/>
      <c r="T51" s="25"/>
    </row>
    <row r="52" spans="2:20" ht="14.25" customHeight="1" x14ac:dyDescent="0.3">
      <c r="D52" s="60"/>
      <c r="F52" s="77"/>
      <c r="G52" s="45"/>
      <c r="H52" s="45"/>
      <c r="I52" s="45"/>
      <c r="J52" s="19"/>
      <c r="N52" s="72"/>
      <c r="O52" s="84"/>
      <c r="P52" s="18"/>
      <c r="Q52" s="24"/>
      <c r="S52" s="18"/>
      <c r="T52" s="25"/>
    </row>
    <row r="53" spans="2:20" x14ac:dyDescent="0.3">
      <c r="D53" s="51" t="s">
        <v>6</v>
      </c>
      <c r="E53" s="52"/>
      <c r="F53" s="12"/>
      <c r="G53" s="66" t="s">
        <v>68</v>
      </c>
      <c r="H53" s="12"/>
      <c r="I53" s="12">
        <v>1</v>
      </c>
      <c r="J53" s="52"/>
      <c r="K53" s="53">
        <f>F53*H53*I53</f>
        <v>0</v>
      </c>
      <c r="L53" s="53"/>
      <c r="M53" s="53">
        <f>+K53*$M$10</f>
        <v>0</v>
      </c>
      <c r="N53" s="71"/>
      <c r="O53" s="83" t="str">
        <f t="shared" ref="O53" si="7">+IF(K53&gt;0,IF(M53&gt;2500,"procured via GDCO",IF(M53&gt;1000,"procured via SDR-ADD","procured via SDR-Afar")),"")</f>
        <v/>
      </c>
      <c r="P53" s="18"/>
      <c r="Q53" s="54"/>
      <c r="S53" s="18"/>
      <c r="T53" s="25"/>
    </row>
    <row r="54" spans="2:20" ht="14.25" customHeight="1" x14ac:dyDescent="0.3">
      <c r="D54" s="60"/>
      <c r="F54" s="45"/>
      <c r="G54" s="45"/>
      <c r="H54" s="45"/>
      <c r="I54" s="45"/>
      <c r="J54" s="19"/>
      <c r="N54" s="72"/>
      <c r="O54" s="84"/>
      <c r="P54" s="18"/>
      <c r="Q54" s="24"/>
      <c r="S54" s="18"/>
      <c r="T54" s="25"/>
    </row>
    <row r="55" spans="2:20" x14ac:dyDescent="0.3">
      <c r="D55" s="71"/>
      <c r="E55" s="79"/>
      <c r="F55" s="13"/>
      <c r="G55" s="13"/>
      <c r="H55" s="13"/>
      <c r="I55" s="13"/>
      <c r="J55" s="57"/>
      <c r="K55" s="58">
        <f>F55*H55*I55</f>
        <v>0</v>
      </c>
      <c r="L55" s="58"/>
      <c r="M55" s="58">
        <f>+K55*$M$10</f>
        <v>0</v>
      </c>
      <c r="N55" s="71"/>
      <c r="O55" s="83" t="str">
        <f t="shared" ref="O55:O57" si="8">+IF(K55&gt;0,IF(M55&gt;2500,"procured via GDCO",IF(M55&gt;1000,"procured via SDR-ADD","procured via SDR-Afar")),"")</f>
        <v/>
      </c>
      <c r="P55" s="18"/>
      <c r="Q55" s="59"/>
      <c r="S55" s="18"/>
      <c r="T55" s="25"/>
    </row>
    <row r="56" spans="2:20" x14ac:dyDescent="0.3">
      <c r="D56" s="71"/>
      <c r="E56" s="79"/>
      <c r="F56" s="13"/>
      <c r="G56" s="13"/>
      <c r="H56" s="13"/>
      <c r="I56" s="13"/>
      <c r="J56" s="57"/>
      <c r="K56" s="58">
        <f>F56*H56*I56</f>
        <v>0</v>
      </c>
      <c r="L56" s="58"/>
      <c r="M56" s="58">
        <f>+K56*$M$10</f>
        <v>0</v>
      </c>
      <c r="N56" s="71"/>
      <c r="O56" s="83" t="str">
        <f t="shared" si="8"/>
        <v/>
      </c>
      <c r="P56" s="18"/>
      <c r="Q56" s="59"/>
      <c r="S56" s="18"/>
      <c r="T56" s="25"/>
    </row>
    <row r="57" spans="2:20" x14ac:dyDescent="0.3">
      <c r="D57" s="71"/>
      <c r="E57" s="79"/>
      <c r="F57" s="13"/>
      <c r="G57" s="13"/>
      <c r="H57" s="13"/>
      <c r="I57" s="13"/>
      <c r="J57" s="57"/>
      <c r="K57" s="58">
        <f>F57*H57*I57</f>
        <v>0</v>
      </c>
      <c r="L57" s="58"/>
      <c r="M57" s="58">
        <f>+K57*$M$10</f>
        <v>0</v>
      </c>
      <c r="N57" s="71"/>
      <c r="O57" s="83" t="str">
        <f t="shared" si="8"/>
        <v/>
      </c>
      <c r="P57" s="18"/>
      <c r="Q57" s="59"/>
      <c r="S57" s="18"/>
      <c r="T57" s="25"/>
    </row>
    <row r="58" spans="2:20" x14ac:dyDescent="0.3">
      <c r="D58" s="60"/>
      <c r="F58" s="45"/>
      <c r="G58" s="45"/>
      <c r="H58" s="45"/>
      <c r="I58" s="45"/>
      <c r="J58" s="19"/>
      <c r="N58" s="72"/>
      <c r="O58" s="84"/>
      <c r="P58" s="18"/>
      <c r="Q58" s="24"/>
      <c r="S58" s="18"/>
      <c r="T58" s="25"/>
    </row>
    <row r="59" spans="2:20" x14ac:dyDescent="0.3">
      <c r="B59" s="46"/>
      <c r="C59" s="46"/>
      <c r="D59" s="46" t="s">
        <v>23</v>
      </c>
      <c r="E59" s="47"/>
      <c r="F59" s="48" t="s">
        <v>2</v>
      </c>
      <c r="G59" s="48"/>
      <c r="H59" s="48" t="s">
        <v>10</v>
      </c>
      <c r="I59" s="48" t="s">
        <v>3</v>
      </c>
      <c r="J59" s="47"/>
      <c r="K59" s="49" t="s">
        <v>0</v>
      </c>
      <c r="L59" s="49"/>
      <c r="M59" s="49" t="s">
        <v>1</v>
      </c>
      <c r="N59" s="73"/>
      <c r="O59" s="81"/>
      <c r="P59" s="18"/>
      <c r="Q59" s="50"/>
      <c r="S59" s="18"/>
      <c r="T59" s="25"/>
    </row>
    <row r="60" spans="2:20" x14ac:dyDescent="0.3">
      <c r="D60" s="51" t="s">
        <v>7</v>
      </c>
      <c r="E60" s="52"/>
      <c r="F60" s="12">
        <v>1</v>
      </c>
      <c r="G60" s="66" t="s">
        <v>71</v>
      </c>
      <c r="H60" s="12"/>
      <c r="I60" s="12">
        <v>15</v>
      </c>
      <c r="J60" s="52"/>
      <c r="K60" s="53">
        <f t="shared" ref="K60:K64" si="9">F60*H60*I60</f>
        <v>0</v>
      </c>
      <c r="L60" s="53"/>
      <c r="M60" s="53">
        <f t="shared" ref="M60:M65" si="10">+K60*$M$10</f>
        <v>0</v>
      </c>
      <c r="N60" s="71"/>
      <c r="O60" s="83" t="str">
        <f t="shared" ref="O60:O65" si="11">+IF(K60&gt;0,IF(M60&gt;2500,"procured via GDCO",IF(M60&gt;1000,"procured via SDR-ADD","procured via SDR-Afar")),"")</f>
        <v/>
      </c>
      <c r="P60" s="18"/>
      <c r="Q60" s="54"/>
      <c r="S60" s="18"/>
      <c r="T60" s="25"/>
    </row>
    <row r="61" spans="2:20" x14ac:dyDescent="0.3">
      <c r="D61" s="51" t="s">
        <v>8</v>
      </c>
      <c r="E61" s="52"/>
      <c r="F61" s="12">
        <v>1</v>
      </c>
      <c r="G61" s="66" t="s">
        <v>71</v>
      </c>
      <c r="H61" s="12"/>
      <c r="I61" s="12">
        <v>10</v>
      </c>
      <c r="J61" s="52"/>
      <c r="K61" s="53">
        <f t="shared" si="9"/>
        <v>0</v>
      </c>
      <c r="L61" s="53"/>
      <c r="M61" s="53">
        <f t="shared" si="10"/>
        <v>0</v>
      </c>
      <c r="N61" s="71"/>
      <c r="O61" s="83" t="str">
        <f t="shared" si="11"/>
        <v/>
      </c>
      <c r="P61" s="18"/>
      <c r="Q61" s="54"/>
      <c r="S61" s="18"/>
      <c r="T61" s="25"/>
    </row>
    <row r="62" spans="2:20" x14ac:dyDescent="0.3">
      <c r="D62" s="71"/>
      <c r="E62" s="79"/>
      <c r="F62" s="13"/>
      <c r="G62" s="13"/>
      <c r="H62" s="13"/>
      <c r="I62" s="13"/>
      <c r="J62" s="57"/>
      <c r="K62" s="53">
        <f t="shared" si="9"/>
        <v>0</v>
      </c>
      <c r="L62" s="58"/>
      <c r="M62" s="53">
        <f t="shared" si="10"/>
        <v>0</v>
      </c>
      <c r="N62" s="71"/>
      <c r="O62" s="83" t="str">
        <f t="shared" si="11"/>
        <v/>
      </c>
      <c r="P62" s="18"/>
      <c r="Q62" s="59"/>
      <c r="S62" s="18"/>
      <c r="T62" s="25"/>
    </row>
    <row r="63" spans="2:20" x14ac:dyDescent="0.3">
      <c r="D63" s="71"/>
      <c r="E63" s="79"/>
      <c r="F63" s="13"/>
      <c r="G63" s="13"/>
      <c r="H63" s="13"/>
      <c r="I63" s="13"/>
      <c r="J63" s="57"/>
      <c r="K63" s="53">
        <f t="shared" si="9"/>
        <v>0</v>
      </c>
      <c r="L63" s="58"/>
      <c r="M63" s="53">
        <f t="shared" si="10"/>
        <v>0</v>
      </c>
      <c r="N63" s="71"/>
      <c r="O63" s="83" t="str">
        <f t="shared" si="11"/>
        <v/>
      </c>
      <c r="P63" s="18"/>
      <c r="Q63" s="59"/>
      <c r="S63" s="18"/>
      <c r="T63" s="25"/>
    </row>
    <row r="64" spans="2:20" x14ac:dyDescent="0.3">
      <c r="D64" s="71"/>
      <c r="E64" s="79"/>
      <c r="F64" s="13"/>
      <c r="G64" s="13"/>
      <c r="H64" s="13"/>
      <c r="I64" s="13"/>
      <c r="J64" s="57"/>
      <c r="K64" s="53">
        <f t="shared" si="9"/>
        <v>0</v>
      </c>
      <c r="L64" s="58"/>
      <c r="M64" s="53">
        <f t="shared" si="10"/>
        <v>0</v>
      </c>
      <c r="N64" s="71"/>
      <c r="O64" s="83" t="str">
        <f t="shared" si="11"/>
        <v/>
      </c>
      <c r="P64" s="18"/>
      <c r="Q64" s="59"/>
      <c r="S64" s="18"/>
      <c r="T64" s="25"/>
    </row>
    <row r="65" spans="4:20" x14ac:dyDescent="0.3">
      <c r="D65" s="71"/>
      <c r="E65" s="79"/>
      <c r="F65" s="13"/>
      <c r="G65" s="13"/>
      <c r="H65" s="13"/>
      <c r="I65" s="13"/>
      <c r="J65" s="57"/>
      <c r="K65" s="53">
        <v>0</v>
      </c>
      <c r="L65" s="58"/>
      <c r="M65" s="53">
        <f t="shared" si="10"/>
        <v>0</v>
      </c>
      <c r="N65" s="71"/>
      <c r="O65" s="83" t="str">
        <f t="shared" si="11"/>
        <v/>
      </c>
      <c r="P65" s="18"/>
      <c r="Q65" s="59"/>
      <c r="S65" s="18"/>
      <c r="T65" s="25"/>
    </row>
    <row r="66" spans="4:20" x14ac:dyDescent="0.3">
      <c r="D66" s="60"/>
      <c r="L66" s="53">
        <f>+J66*$M$10</f>
        <v>0</v>
      </c>
    </row>
    <row r="67" spans="4:20" x14ac:dyDescent="0.3">
      <c r="E67" s="18"/>
    </row>
    <row r="68" spans="4:20" ht="16" thickBot="1" x14ac:dyDescent="0.35">
      <c r="E68" s="18"/>
      <c r="G68" s="67"/>
      <c r="H68" s="67" t="s">
        <v>13</v>
      </c>
      <c r="I68" s="68"/>
      <c r="J68" s="68"/>
      <c r="K68" s="69">
        <f>+SUM(K22:K36)+SUM(K40:K44)+SUM(K47:K51)+K53+SUM(K55:K57)+SUM(K60:K65)</f>
        <v>11550</v>
      </c>
      <c r="L68" s="69"/>
      <c r="M68" s="69">
        <f>+SUM(M22:M36)+SUM(M40:M44)+SUM(M47:M51)+M53+SUM(M55:M57)+SUM(M60:M65)</f>
        <v>355.16249999999997</v>
      </c>
      <c r="N68" s="70"/>
      <c r="O68" s="70"/>
      <c r="P68" s="18"/>
      <c r="Q68" s="70"/>
      <c r="S68" s="18"/>
      <c r="T68" s="25"/>
    </row>
    <row r="69" spans="4:20" ht="16" thickTop="1" x14ac:dyDescent="0.3">
      <c r="E69" s="18"/>
      <c r="I69" s="18"/>
    </row>
  </sheetData>
  <mergeCells count="4">
    <mergeCell ref="G4:H4"/>
    <mergeCell ref="G5:H5"/>
    <mergeCell ref="C10:C16"/>
    <mergeCell ref="C47:C51"/>
  </mergeCells>
  <pageMargins left="0.70866141732283472" right="0.70866141732283472" top="0.78740157480314965" bottom="0.78740157480314965" header="0.31496062992125984" footer="0.31496062992125984"/>
  <pageSetup paperSize="9" scale="58" fitToHeight="0" orientation="landscape" r:id="rId1"/>
  <headerFooter>
    <oddFooter>&amp;L&amp;8print: &amp;D&amp;R&amp;8p.&amp;P/&amp;N</oddFooter>
  </headerFooter>
  <rowBreaks count="1" manualBreakCount="1">
    <brk id="36" min="1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lists!$C$40:$C$47</xm:f>
          </x14:formula1>
          <xm:sqref>D47:D51</xm:sqref>
        </x14:dataValidation>
        <x14:dataValidation type="list" allowBlank="1" showInputMessage="1" showErrorMessage="1" xr:uid="{00000000-0002-0000-0100-000001000000}">
          <x14:formula1>
            <xm:f>lists!$C$33:$C$35</xm:f>
          </x14:formula1>
          <xm:sqref>G22:G36</xm:sqref>
        </x14:dataValidation>
        <x14:dataValidation type="list" allowBlank="1" showInputMessage="1" showErrorMessage="1" xr:uid="{00000000-0002-0000-0100-000002000000}">
          <x14:formula1>
            <xm:f>lists!$C$28:$C$29</xm:f>
          </x14:formula1>
          <xm:sqref>C40:C44</xm:sqref>
        </x14:dataValidation>
        <x14:dataValidation type="list" allowBlank="1" showInputMessage="1" showErrorMessage="1" xr:uid="{00000000-0002-0000-0100-000003000000}">
          <x14:formula1>
            <xm:f>lists!$C$21:$C$25</xm:f>
          </x14:formula1>
          <xm:sqref>D18</xm:sqref>
        </x14:dataValidation>
        <x14:dataValidation type="list" allowBlank="1" showInputMessage="1" showErrorMessage="1" xr:uid="{00000000-0002-0000-0100-000004000000}">
          <x14:formula1>
            <xm:f>lists!$C$6:$C$12</xm:f>
          </x14:formula1>
          <xm:sqref>N39:N57 N60:N65 N22:N36</xm:sqref>
        </x14:dataValidation>
        <x14:dataValidation type="list" allowBlank="1" showInputMessage="1" showErrorMessage="1" xr:uid="{00000000-0002-0000-0100-000005000000}">
          <x14:formula1>
            <xm:f>lists!$C$51:$C$58</xm:f>
          </x14:formula1>
          <xm:sqref>G4:H4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lists</vt:lpstr>
      <vt:lpstr>Budget Maintenance Work</vt:lpstr>
      <vt:lpstr>'Budget Maintenance Work'!Print_Area</vt:lpstr>
      <vt:lpstr>'Budget Maintenance Work'!Print_Titles</vt:lpstr>
    </vt:vector>
  </TitlesOfParts>
  <Company>GIZ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Marie-Luise Sieversen</dc:creator>
  <cp:lastModifiedBy>nardos delelegn</cp:lastModifiedBy>
  <cp:lastPrinted>2018-10-29T14:32:28Z</cp:lastPrinted>
  <dcterms:created xsi:type="dcterms:W3CDTF">2017-12-08T10:51:46Z</dcterms:created>
  <dcterms:modified xsi:type="dcterms:W3CDTF">2022-09-20T11:13:57Z</dcterms:modified>
</cp:coreProperties>
</file>